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showInkAnnotation="0" codeName="ThisWorkbook" autoCompressPictures="0"/>
  <bookViews>
    <workbookView xWindow="3720" yWindow="0" windowWidth="11640" windowHeight="8130" tabRatio="500"/>
  </bookViews>
  <sheets>
    <sheet name="Estandares" sheetId="2" r:id="rId1"/>
    <sheet name="1ºEVALUACION" sheetId="6" r:id="rId2"/>
    <sheet name="2ºEVALUACION" sheetId="7" r:id="rId3"/>
    <sheet name="3ºEVALUACION" sheetId="8" r:id="rId4"/>
    <sheet name="RESUMEN" sheetId="9" r:id="rId5"/>
  </sheets>
  <calcPr calcId="145621"/>
</workbook>
</file>

<file path=xl/calcChain.xml><?xml version="1.0" encoding="utf-8"?>
<calcChain xmlns="http://schemas.openxmlformats.org/spreadsheetml/2006/main">
  <c r="A8" i="8" l="1"/>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7" i="8"/>
  <c r="J128" i="8"/>
  <c r="P126" i="8"/>
  <c r="N126" i="8"/>
  <c r="J126" i="8"/>
  <c r="C121" i="8"/>
  <c r="Q116" i="8"/>
  <c r="O116" i="8"/>
  <c r="Q115" i="8"/>
  <c r="O115" i="8"/>
  <c r="Q114" i="8"/>
  <c r="O114" i="8"/>
  <c r="Q113" i="8"/>
  <c r="O113" i="8"/>
  <c r="Q112" i="8"/>
  <c r="O112" i="8"/>
  <c r="Q111" i="8"/>
  <c r="O111" i="8"/>
  <c r="Q110" i="8"/>
  <c r="O110" i="8"/>
  <c r="Q109" i="8"/>
  <c r="O109" i="8"/>
  <c r="Q108" i="8"/>
  <c r="O108" i="8"/>
  <c r="Q107" i="8"/>
  <c r="O107" i="8"/>
  <c r="Q106" i="8"/>
  <c r="O106" i="8"/>
  <c r="Q105" i="8"/>
  <c r="O105" i="8"/>
  <c r="Q104" i="8"/>
  <c r="O104" i="8"/>
  <c r="Q103" i="8"/>
  <c r="O103" i="8"/>
  <c r="Q102" i="8"/>
  <c r="O102" i="8"/>
  <c r="Q101" i="8"/>
  <c r="O101" i="8"/>
  <c r="Q100" i="8"/>
  <c r="O100" i="8"/>
  <c r="Q99" i="8"/>
  <c r="O99" i="8"/>
  <c r="Q98" i="8"/>
  <c r="O98" i="8"/>
  <c r="Q97" i="8"/>
  <c r="O97" i="8"/>
  <c r="Q96" i="8"/>
  <c r="O96" i="8"/>
  <c r="Q95" i="8"/>
  <c r="O95" i="8"/>
  <c r="Q94" i="8"/>
  <c r="O94" i="8"/>
  <c r="Q93" i="8"/>
  <c r="O93" i="8"/>
  <c r="Q92" i="8"/>
  <c r="O92" i="8"/>
  <c r="Q91" i="8"/>
  <c r="O91" i="8"/>
  <c r="Q90" i="8"/>
  <c r="O90" i="8"/>
  <c r="Q89" i="8"/>
  <c r="O89" i="8"/>
  <c r="Q88" i="8"/>
  <c r="O88" i="8"/>
  <c r="Q87" i="8"/>
  <c r="O87" i="8"/>
  <c r="Q86" i="8"/>
  <c r="O86" i="8"/>
  <c r="Q85" i="8"/>
  <c r="O85" i="8"/>
  <c r="Q84" i="8"/>
  <c r="O84" i="8"/>
  <c r="Q83" i="8"/>
  <c r="O83" i="8"/>
  <c r="Q82" i="8"/>
  <c r="O82" i="8"/>
  <c r="Q81" i="8"/>
  <c r="O81" i="8"/>
  <c r="Q80" i="8"/>
  <c r="O80" i="8"/>
  <c r="Q79" i="8"/>
  <c r="O79" i="8"/>
  <c r="Q78" i="8"/>
  <c r="O78" i="8"/>
  <c r="Q77" i="8"/>
  <c r="O77" i="8"/>
  <c r="Q76" i="8"/>
  <c r="O76" i="8"/>
  <c r="Q75" i="8"/>
  <c r="O75" i="8"/>
  <c r="Q74" i="8"/>
  <c r="O74" i="8"/>
  <c r="Q73" i="8"/>
  <c r="O73" i="8"/>
  <c r="Q72" i="8"/>
  <c r="O72" i="8"/>
  <c r="Q71" i="8"/>
  <c r="O71" i="8"/>
  <c r="Q70" i="8"/>
  <c r="O70" i="8"/>
  <c r="Q69" i="8"/>
  <c r="O69" i="8"/>
  <c r="Q68" i="8"/>
  <c r="O68" i="8"/>
  <c r="Q67" i="8"/>
  <c r="O67" i="8"/>
  <c r="Q66" i="8"/>
  <c r="O66" i="8"/>
  <c r="Q65" i="8"/>
  <c r="O65" i="8"/>
  <c r="Q64" i="8"/>
  <c r="O64" i="8"/>
  <c r="Q63" i="8"/>
  <c r="O63" i="8"/>
  <c r="Q62" i="8"/>
  <c r="O62" i="8"/>
  <c r="Q61" i="8"/>
  <c r="O61" i="8"/>
  <c r="Q60" i="8"/>
  <c r="O60" i="8"/>
  <c r="Q59" i="8"/>
  <c r="O59" i="8"/>
  <c r="Q58" i="8"/>
  <c r="O58" i="8"/>
  <c r="Q57" i="8"/>
  <c r="O57" i="8"/>
  <c r="Q56" i="8"/>
  <c r="O56" i="8"/>
  <c r="Q55" i="8"/>
  <c r="O55" i="8"/>
  <c r="Q54" i="8"/>
  <c r="O54" i="8"/>
  <c r="Q53" i="8"/>
  <c r="O53" i="8"/>
  <c r="Q52" i="8"/>
  <c r="O52" i="8"/>
  <c r="Q51" i="8"/>
  <c r="O51" i="8"/>
  <c r="Q50" i="8"/>
  <c r="O50" i="8"/>
  <c r="Q49" i="8"/>
  <c r="O49" i="8"/>
  <c r="Q48" i="8"/>
  <c r="O48" i="8"/>
  <c r="Q47" i="8"/>
  <c r="O47" i="8"/>
  <c r="Q46" i="8"/>
  <c r="O46" i="8"/>
  <c r="Q45" i="8"/>
  <c r="O45" i="8"/>
  <c r="Q44" i="8"/>
  <c r="O44" i="8"/>
  <c r="Q43" i="8"/>
  <c r="O43" i="8"/>
  <c r="Q42" i="8"/>
  <c r="O42" i="8"/>
  <c r="Q41" i="8"/>
  <c r="O41" i="8"/>
  <c r="Q40" i="8"/>
  <c r="O40" i="8"/>
  <c r="Q39" i="8"/>
  <c r="O39" i="8"/>
  <c r="Q38" i="8"/>
  <c r="O38" i="8"/>
  <c r="Q37" i="8"/>
  <c r="O37" i="8"/>
  <c r="Q36" i="8"/>
  <c r="O36" i="8"/>
  <c r="Q35" i="8"/>
  <c r="O35" i="8"/>
  <c r="Q34" i="8"/>
  <c r="O34" i="8"/>
  <c r="Q33" i="8"/>
  <c r="O33" i="8"/>
  <c r="Q32" i="8"/>
  <c r="O32" i="8"/>
  <c r="Q31" i="8"/>
  <c r="O31" i="8"/>
  <c r="Q30" i="8"/>
  <c r="O30" i="8"/>
  <c r="Q29" i="8"/>
  <c r="O29" i="8"/>
  <c r="Q28" i="8"/>
  <c r="O28" i="8"/>
  <c r="Q27" i="8"/>
  <c r="O27" i="8"/>
  <c r="Q26" i="8"/>
  <c r="O26" i="8"/>
  <c r="Q25" i="8"/>
  <c r="O25" i="8"/>
  <c r="Q24" i="8"/>
  <c r="O24" i="8"/>
  <c r="Q23" i="8"/>
  <c r="O23" i="8"/>
  <c r="Q22" i="8"/>
  <c r="O22" i="8"/>
  <c r="Q21" i="8"/>
  <c r="O21" i="8"/>
  <c r="Q20" i="8"/>
  <c r="O20" i="8"/>
  <c r="Q19" i="8"/>
  <c r="O19" i="8"/>
  <c r="Q18" i="8"/>
  <c r="O18" i="8"/>
  <c r="Q17" i="8"/>
  <c r="O17" i="8"/>
  <c r="Q16" i="8"/>
  <c r="O16" i="8"/>
  <c r="Q15" i="8"/>
  <c r="O15" i="8"/>
  <c r="Q14" i="8"/>
  <c r="O14" i="8"/>
  <c r="Q13" i="8"/>
  <c r="O13" i="8"/>
  <c r="Q12" i="8"/>
  <c r="O12" i="8"/>
  <c r="Q11" i="8"/>
  <c r="O11" i="8"/>
  <c r="Q10" i="8"/>
  <c r="O10" i="8"/>
  <c r="Q9" i="8"/>
  <c r="O9" i="8"/>
  <c r="Q8" i="8"/>
  <c r="O8" i="8"/>
  <c r="Q7" i="8"/>
  <c r="O7" i="8"/>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7" i="7"/>
  <c r="J128" i="7"/>
  <c r="P126" i="7"/>
  <c r="N126" i="7"/>
  <c r="J126" i="7"/>
  <c r="C121"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Q17" i="7"/>
  <c r="O17" i="7"/>
  <c r="Q16" i="7"/>
  <c r="O16" i="7"/>
  <c r="Q15" i="7"/>
  <c r="O15" i="7"/>
  <c r="Q14" i="7"/>
  <c r="O14" i="7"/>
  <c r="Q13" i="7"/>
  <c r="O13" i="7"/>
  <c r="Q12" i="7"/>
  <c r="O12" i="7"/>
  <c r="Q11" i="7"/>
  <c r="O11" i="7"/>
  <c r="Q10" i="7"/>
  <c r="O10" i="7"/>
  <c r="Q9" i="7"/>
  <c r="O9" i="7"/>
  <c r="Q8" i="7"/>
  <c r="O8" i="7"/>
  <c r="Q7" i="7"/>
  <c r="O7" i="7"/>
  <c r="I4" i="9"/>
  <c r="G4" i="9"/>
  <c r="C6" i="9"/>
  <c r="C4" i="9"/>
  <c r="P126" i="6"/>
  <c r="N126" i="6"/>
  <c r="J128" i="6"/>
  <c r="J126" i="6"/>
  <c r="C120" i="7" l="1"/>
  <c r="E117" i="7" s="1"/>
  <c r="C120" i="8"/>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7" i="6"/>
  <c r="O117" i="7" l="1"/>
  <c r="O117" i="8"/>
  <c r="E117" i="8"/>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H6" i="2" l="1"/>
  <c r="H7" i="2"/>
  <c r="Q106" i="6" l="1"/>
  <c r="Q107" i="6"/>
  <c r="Q108" i="6"/>
  <c r="Q109" i="6"/>
  <c r="Q110" i="6"/>
  <c r="Q111" i="6"/>
  <c r="Q112" i="6"/>
  <c r="Q113" i="6"/>
  <c r="Q114" i="6"/>
  <c r="Q115" i="6"/>
  <c r="Q116" i="6"/>
  <c r="A7" i="6" l="1"/>
  <c r="H3" i="2"/>
  <c r="H4" i="2"/>
  <c r="H5"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2" i="2"/>
  <c r="Q103" i="6" l="1"/>
  <c r="Q87" i="6"/>
  <c r="Q71" i="6"/>
  <c r="Q98" i="6"/>
  <c r="Q90" i="6"/>
  <c r="Q78" i="6"/>
  <c r="Q66" i="6"/>
  <c r="Q105" i="6"/>
  <c r="Q101" i="6"/>
  <c r="Q97" i="6"/>
  <c r="Q93" i="6"/>
  <c r="Q89" i="6"/>
  <c r="Q85" i="6"/>
  <c r="Q81" i="6"/>
  <c r="Q77" i="6"/>
  <c r="Q73" i="6"/>
  <c r="Q69" i="6"/>
  <c r="Q65" i="6"/>
  <c r="Q91" i="6"/>
  <c r="Q79" i="6"/>
  <c r="Q63" i="6"/>
  <c r="Q102" i="6"/>
  <c r="Q86" i="6"/>
  <c r="Q74" i="6"/>
  <c r="Q104" i="6"/>
  <c r="Q100" i="6"/>
  <c r="Q96" i="6"/>
  <c r="Q92" i="6"/>
  <c r="Q88" i="6"/>
  <c r="Q84" i="6"/>
  <c r="Q80" i="6"/>
  <c r="Q76" i="6"/>
  <c r="Q72" i="6"/>
  <c r="Q68" i="6"/>
  <c r="Q64" i="6"/>
  <c r="Q99" i="6"/>
  <c r="Q83" i="6"/>
  <c r="Q67" i="6"/>
  <c r="Q95" i="6"/>
  <c r="Q75" i="6"/>
  <c r="Q94" i="6"/>
  <c r="Q82" i="6"/>
  <c r="Q70" i="6"/>
  <c r="Q7" i="6"/>
  <c r="Q9" i="6"/>
  <c r="Q8" i="6"/>
  <c r="Q59" i="6"/>
  <c r="Q51" i="6"/>
  <c r="Q39" i="6"/>
  <c r="Q62" i="6"/>
  <c r="Q58" i="6"/>
  <c r="Q54" i="6"/>
  <c r="Q50" i="6"/>
  <c r="Q46" i="6"/>
  <c r="Q42" i="6"/>
  <c r="Q38" i="6"/>
  <c r="Q34" i="6"/>
  <c r="Q30" i="6"/>
  <c r="Q26" i="6"/>
  <c r="Q22" i="6"/>
  <c r="Q18" i="6"/>
  <c r="Q16" i="6"/>
  <c r="Q13" i="6"/>
  <c r="Q57" i="6"/>
  <c r="Q49" i="6"/>
  <c r="Q41" i="6"/>
  <c r="Q37" i="6"/>
  <c r="Q33" i="6"/>
  <c r="Q29" i="6"/>
  <c r="Q25" i="6"/>
  <c r="Q21" i="6"/>
  <c r="Q15" i="6"/>
  <c r="Q12" i="6"/>
  <c r="Q61" i="6"/>
  <c r="Q53" i="6"/>
  <c r="Q45" i="6"/>
  <c r="Q60" i="6"/>
  <c r="Q56" i="6"/>
  <c r="Q52" i="6"/>
  <c r="Q48" i="6"/>
  <c r="Q44" i="6"/>
  <c r="Q40" i="6"/>
  <c r="Q36" i="6"/>
  <c r="Q32" i="6"/>
  <c r="Q28" i="6"/>
  <c r="Q24" i="6"/>
  <c r="Q20" i="6"/>
  <c r="Q14" i="6"/>
  <c r="Q11" i="6"/>
  <c r="Q55" i="6"/>
  <c r="Q47" i="6"/>
  <c r="Q43" i="6"/>
  <c r="Q35" i="6"/>
  <c r="Q31" i="6"/>
  <c r="Q27" i="6"/>
  <c r="Q23" i="6"/>
  <c r="Q19" i="6"/>
  <c r="Q17" i="6"/>
  <c r="Q10" i="6"/>
  <c r="C121" i="6"/>
  <c r="C120" i="6" l="1"/>
  <c r="E117" i="6" s="1"/>
  <c r="U10" i="2"/>
  <c r="T17" i="2"/>
  <c r="T16" i="2"/>
  <c r="I19" i="2" s="1"/>
  <c r="J19" i="2" s="1"/>
  <c r="U11" i="2"/>
  <c r="O117" i="6" l="1"/>
  <c r="U13" i="2"/>
  <c r="U18" i="2"/>
  <c r="G6" i="2" s="1"/>
  <c r="B11" i="8" l="1"/>
  <c r="B11" i="7"/>
  <c r="G41" i="2"/>
  <c r="G45" i="2"/>
  <c r="G47" i="2"/>
  <c r="G49" i="2"/>
  <c r="G51" i="2"/>
  <c r="G55" i="2"/>
  <c r="G59" i="2"/>
  <c r="G63" i="2"/>
  <c r="G67" i="2"/>
  <c r="G71" i="2"/>
  <c r="G77" i="2"/>
  <c r="G81" i="2"/>
  <c r="G85" i="2"/>
  <c r="G89" i="2"/>
  <c r="G95" i="2"/>
  <c r="G99" i="2"/>
  <c r="G105" i="2"/>
  <c r="G109" i="2"/>
  <c r="G44" i="2"/>
  <c r="G54" i="2"/>
  <c r="G58" i="2"/>
  <c r="G62" i="2"/>
  <c r="G66" i="2"/>
  <c r="G70" i="2"/>
  <c r="G74" i="2"/>
  <c r="G76" i="2"/>
  <c r="G80" i="2"/>
  <c r="G84" i="2"/>
  <c r="G88" i="2"/>
  <c r="G92" i="2"/>
  <c r="G94" i="2"/>
  <c r="G98" i="2"/>
  <c r="G102" i="2"/>
  <c r="G104" i="2"/>
  <c r="G108" i="2"/>
  <c r="G42" i="2"/>
  <c r="G46" i="2"/>
  <c r="G48" i="2"/>
  <c r="G50" i="2"/>
  <c r="G52" i="2"/>
  <c r="G56" i="2"/>
  <c r="G60" i="2"/>
  <c r="G64" i="2"/>
  <c r="G68" i="2"/>
  <c r="G72" i="2"/>
  <c r="G78" i="2"/>
  <c r="G82" i="2"/>
  <c r="G86" i="2"/>
  <c r="G90" i="2"/>
  <c r="G96" i="2"/>
  <c r="G100" i="2"/>
  <c r="G106" i="2"/>
  <c r="G110" i="2"/>
  <c r="G43" i="2"/>
  <c r="G53" i="2"/>
  <c r="G57" i="2"/>
  <c r="G61" i="2"/>
  <c r="G65" i="2"/>
  <c r="G69" i="2"/>
  <c r="G73" i="2"/>
  <c r="G75" i="2"/>
  <c r="G79" i="2"/>
  <c r="G83" i="2"/>
  <c r="G87" i="2"/>
  <c r="G91" i="2"/>
  <c r="G93" i="2"/>
  <c r="G97" i="2"/>
  <c r="G101" i="2"/>
  <c r="G103" i="2"/>
  <c r="G107" i="2"/>
  <c r="G111" i="2"/>
  <c r="G18" i="2"/>
  <c r="G20" i="2"/>
  <c r="G32" i="2"/>
  <c r="G23" i="2"/>
  <c r="G12" i="2"/>
  <c r="G31" i="2"/>
  <c r="G33" i="2"/>
  <c r="G40" i="2"/>
  <c r="G15" i="2"/>
  <c r="G34" i="2"/>
  <c r="G17" i="2"/>
  <c r="G36" i="2"/>
  <c r="G4" i="2"/>
  <c r="G10" i="2"/>
  <c r="G25" i="2"/>
  <c r="G24" i="2"/>
  <c r="G39" i="2"/>
  <c r="G7" i="2"/>
  <c r="G26" i="2"/>
  <c r="G2" i="2"/>
  <c r="G28" i="2"/>
  <c r="G8" i="2"/>
  <c r="G27" i="2"/>
  <c r="G11" i="2"/>
  <c r="G30" i="2"/>
  <c r="G14" i="2"/>
  <c r="G29" i="2"/>
  <c r="G5" i="2"/>
  <c r="G16" i="2"/>
  <c r="G35" i="2"/>
  <c r="G19" i="2"/>
  <c r="G3" i="2"/>
  <c r="G38" i="2"/>
  <c r="G22" i="2"/>
  <c r="G37" i="2"/>
  <c r="G21" i="2"/>
  <c r="G9" i="2"/>
  <c r="G13" i="2"/>
  <c r="J25" i="2"/>
  <c r="B26" i="8" l="1"/>
  <c r="B26" i="7"/>
  <c r="B10" i="8"/>
  <c r="B10" i="7"/>
  <c r="B7" i="8"/>
  <c r="B7" i="7"/>
  <c r="B41" i="8"/>
  <c r="B41" i="7"/>
  <c r="B28" i="8"/>
  <c r="B28" i="7"/>
  <c r="B102" i="8"/>
  <c r="B102" i="7"/>
  <c r="B74" i="8"/>
  <c r="B74" i="7"/>
  <c r="B105" i="8"/>
  <c r="B105" i="7"/>
  <c r="B69" i="8"/>
  <c r="B69" i="7"/>
  <c r="B113" i="7"/>
  <c r="B113" i="8"/>
  <c r="B85" i="8"/>
  <c r="B85" i="7"/>
  <c r="B49" i="8"/>
  <c r="B49" i="7"/>
  <c r="B42" i="8"/>
  <c r="B42" i="7"/>
  <c r="B24" i="8"/>
  <c r="B24" i="7"/>
  <c r="B34" i="8"/>
  <c r="B34" i="7"/>
  <c r="B32" i="8"/>
  <c r="B32" i="7"/>
  <c r="B31" i="8"/>
  <c r="B31" i="7"/>
  <c r="B30" i="8"/>
  <c r="B30" i="7"/>
  <c r="B22" i="8"/>
  <c r="B22" i="7"/>
  <c r="B38" i="8"/>
  <c r="B38" i="7"/>
  <c r="B37" i="8"/>
  <c r="B37" i="7"/>
  <c r="B112" i="7"/>
  <c r="B112" i="8"/>
  <c r="B98" i="8"/>
  <c r="B98" i="7"/>
  <c r="B84" i="8"/>
  <c r="B84" i="7"/>
  <c r="B70" i="8"/>
  <c r="B70" i="7"/>
  <c r="B48" i="8"/>
  <c r="B48" i="7"/>
  <c r="B101" i="8"/>
  <c r="B101" i="7"/>
  <c r="B83" i="8"/>
  <c r="B83" i="7"/>
  <c r="B65" i="8"/>
  <c r="B65" i="7"/>
  <c r="B53" i="8"/>
  <c r="B53" i="7"/>
  <c r="B109" i="8"/>
  <c r="B109" i="7"/>
  <c r="B97" i="8"/>
  <c r="B97" i="7"/>
  <c r="B81" i="8"/>
  <c r="B81" i="7"/>
  <c r="B67" i="8"/>
  <c r="B67" i="7"/>
  <c r="B114" i="7"/>
  <c r="B114" i="8"/>
  <c r="B94" i="8"/>
  <c r="B94" i="7"/>
  <c r="B76" i="8"/>
  <c r="B76" i="7"/>
  <c r="B60" i="8"/>
  <c r="B60" i="7"/>
  <c r="B50" i="8"/>
  <c r="B50" i="7"/>
  <c r="B27" i="8"/>
  <c r="B27" i="7"/>
  <c r="B19" i="8"/>
  <c r="B19" i="7"/>
  <c r="B12" i="8"/>
  <c r="B12" i="7"/>
  <c r="B39" i="8"/>
  <c r="B39" i="7"/>
  <c r="B25" i="8"/>
  <c r="B25" i="7"/>
  <c r="B80" i="8"/>
  <c r="B80" i="7"/>
  <c r="B115" i="8"/>
  <c r="B115" i="7"/>
  <c r="B77" i="8"/>
  <c r="B77" i="7"/>
  <c r="B51" i="8"/>
  <c r="B51" i="7"/>
  <c r="B93" i="8"/>
  <c r="B93" i="7"/>
  <c r="B63" i="8"/>
  <c r="B63" i="7"/>
  <c r="B90" i="8"/>
  <c r="B90" i="7"/>
  <c r="B72" i="8"/>
  <c r="B72" i="7"/>
  <c r="B56" i="8"/>
  <c r="B56" i="7"/>
  <c r="B46" i="8"/>
  <c r="B46" i="7"/>
  <c r="B18" i="8"/>
  <c r="B18" i="7"/>
  <c r="B40" i="8"/>
  <c r="B40" i="7"/>
  <c r="B13" i="8"/>
  <c r="B13" i="7"/>
  <c r="B15" i="8"/>
  <c r="B15" i="7"/>
  <c r="B36" i="8"/>
  <c r="B36" i="7"/>
  <c r="B108" i="8"/>
  <c r="B108" i="7"/>
  <c r="B96" i="8"/>
  <c r="B96" i="7"/>
  <c r="B66" i="8"/>
  <c r="B66" i="7"/>
  <c r="B95" i="8"/>
  <c r="B95" i="7"/>
  <c r="B61" i="8"/>
  <c r="B61" i="7"/>
  <c r="B107" i="8"/>
  <c r="B107" i="7"/>
  <c r="B79" i="8"/>
  <c r="B79" i="7"/>
  <c r="B110" i="8"/>
  <c r="B110" i="7"/>
  <c r="B14" i="8"/>
  <c r="B14" i="7"/>
  <c r="B43" i="8"/>
  <c r="B43" i="7"/>
  <c r="B21" i="8"/>
  <c r="B21" i="7"/>
  <c r="B35" i="8"/>
  <c r="B35" i="7"/>
  <c r="B33" i="8"/>
  <c r="B33" i="7"/>
  <c r="B44" i="8"/>
  <c r="B44" i="7"/>
  <c r="B9" i="8"/>
  <c r="B9" i="7"/>
  <c r="B20" i="8"/>
  <c r="B20" i="7"/>
  <c r="B17" i="8"/>
  <c r="B17" i="7"/>
  <c r="B23" i="8"/>
  <c r="B23" i="7"/>
  <c r="B106" i="7"/>
  <c r="B106" i="8"/>
  <c r="B92" i="8"/>
  <c r="B92" i="7"/>
  <c r="B78" i="8"/>
  <c r="B78" i="7"/>
  <c r="B62" i="8"/>
  <c r="B62" i="7"/>
  <c r="B111" i="8"/>
  <c r="B111" i="7"/>
  <c r="B91" i="8"/>
  <c r="B91" i="7"/>
  <c r="B73" i="8"/>
  <c r="B73" i="7"/>
  <c r="B57" i="8"/>
  <c r="B57" i="7"/>
  <c r="B47" i="8"/>
  <c r="B47" i="7"/>
  <c r="B103" i="8"/>
  <c r="B103" i="7"/>
  <c r="B89" i="8"/>
  <c r="B89" i="7"/>
  <c r="B75" i="8"/>
  <c r="B75" i="7"/>
  <c r="B59" i="8"/>
  <c r="B59" i="7"/>
  <c r="B104" i="7"/>
  <c r="B104" i="8"/>
  <c r="B86" i="8"/>
  <c r="B86" i="7"/>
  <c r="B68" i="8"/>
  <c r="B68" i="7"/>
  <c r="B54" i="8"/>
  <c r="B54" i="7"/>
  <c r="P11" i="7"/>
  <c r="R11" i="7"/>
  <c r="B8" i="8"/>
  <c r="B8" i="7"/>
  <c r="B16" i="8"/>
  <c r="B16" i="7"/>
  <c r="B29" i="8"/>
  <c r="B29" i="7"/>
  <c r="B45" i="8"/>
  <c r="B45" i="7"/>
  <c r="B116" i="8"/>
  <c r="B116" i="7"/>
  <c r="B88" i="8"/>
  <c r="B88" i="7"/>
  <c r="B58" i="8"/>
  <c r="B58" i="7"/>
  <c r="B87" i="8"/>
  <c r="B87" i="7"/>
  <c r="B55" i="8"/>
  <c r="B55" i="7"/>
  <c r="B99" i="8"/>
  <c r="B99" i="7"/>
  <c r="B71" i="8"/>
  <c r="B71" i="7"/>
  <c r="B100" i="8"/>
  <c r="B100" i="7"/>
  <c r="B82" i="8"/>
  <c r="B82" i="7"/>
  <c r="B64" i="8"/>
  <c r="B64" i="7"/>
  <c r="B52" i="8"/>
  <c r="B52" i="7"/>
  <c r="P11" i="8"/>
  <c r="R11" i="8"/>
  <c r="B26" i="6"/>
  <c r="R26" i="6" s="1"/>
  <c r="B43" i="6"/>
  <c r="R43" i="6" s="1"/>
  <c r="B21" i="6"/>
  <c r="R21" i="6" s="1"/>
  <c r="B35" i="6"/>
  <c r="R35" i="6" s="1"/>
  <c r="B33" i="6"/>
  <c r="R33" i="6" s="1"/>
  <c r="B44" i="6"/>
  <c r="R44" i="6" s="1"/>
  <c r="B9" i="6"/>
  <c r="R9" i="6" s="1"/>
  <c r="B20" i="6"/>
  <c r="R20" i="6" s="1"/>
  <c r="B17" i="6"/>
  <c r="R17" i="6" s="1"/>
  <c r="B23" i="6"/>
  <c r="R23" i="6" s="1"/>
  <c r="B106" i="6"/>
  <c r="R106" i="6" s="1"/>
  <c r="B92" i="6"/>
  <c r="R92" i="6" s="1"/>
  <c r="B78" i="6"/>
  <c r="R78" i="6" s="1"/>
  <c r="B62" i="6"/>
  <c r="R62" i="6" s="1"/>
  <c r="B111" i="6"/>
  <c r="B91" i="6"/>
  <c r="R91" i="6" s="1"/>
  <c r="B73" i="6"/>
  <c r="R73" i="6" s="1"/>
  <c r="B57" i="6"/>
  <c r="R57" i="6" s="1"/>
  <c r="B47" i="6"/>
  <c r="R47" i="6" s="1"/>
  <c r="B103" i="6"/>
  <c r="R103" i="6" s="1"/>
  <c r="B89" i="6"/>
  <c r="R89" i="6" s="1"/>
  <c r="B75" i="6"/>
  <c r="R75" i="6" s="1"/>
  <c r="B59" i="6"/>
  <c r="R59" i="6" s="1"/>
  <c r="B104" i="6"/>
  <c r="R104" i="6" s="1"/>
  <c r="B86" i="6"/>
  <c r="R86" i="6" s="1"/>
  <c r="B68" i="6"/>
  <c r="R68" i="6" s="1"/>
  <c r="B54" i="6"/>
  <c r="R54" i="6" s="1"/>
  <c r="B42" i="6"/>
  <c r="R42" i="6" s="1"/>
  <c r="B8" i="6"/>
  <c r="R8" i="6" s="1"/>
  <c r="B10" i="6"/>
  <c r="R10" i="6" s="1"/>
  <c r="B16" i="6"/>
  <c r="R16" i="6" s="1"/>
  <c r="B29" i="6"/>
  <c r="R29" i="6" s="1"/>
  <c r="B41" i="6"/>
  <c r="R41" i="6" s="1"/>
  <c r="B45" i="6"/>
  <c r="R45" i="6" s="1"/>
  <c r="B28" i="6"/>
  <c r="R28" i="6" s="1"/>
  <c r="B116" i="6"/>
  <c r="B102" i="6"/>
  <c r="R102" i="6" s="1"/>
  <c r="B88" i="6"/>
  <c r="R88" i="6" s="1"/>
  <c r="B74" i="6"/>
  <c r="R74" i="6" s="1"/>
  <c r="B58" i="6"/>
  <c r="R58" i="6" s="1"/>
  <c r="B105" i="6"/>
  <c r="R105" i="6" s="1"/>
  <c r="B87" i="6"/>
  <c r="R87" i="6" s="1"/>
  <c r="B69" i="6"/>
  <c r="R69" i="6" s="1"/>
  <c r="B55" i="6"/>
  <c r="R55" i="6" s="1"/>
  <c r="B113" i="6"/>
  <c r="B99" i="6"/>
  <c r="R99" i="6" s="1"/>
  <c r="B85" i="6"/>
  <c r="R85" i="6" s="1"/>
  <c r="B71" i="6"/>
  <c r="R71" i="6" s="1"/>
  <c r="B49" i="6"/>
  <c r="R49" i="6" s="1"/>
  <c r="B100" i="6"/>
  <c r="R100" i="6" s="1"/>
  <c r="B82" i="6"/>
  <c r="R82" i="6" s="1"/>
  <c r="B64" i="6"/>
  <c r="R64" i="6" s="1"/>
  <c r="B52" i="6"/>
  <c r="R52" i="6" s="1"/>
  <c r="B18" i="6"/>
  <c r="R18" i="6" s="1"/>
  <c r="B11" i="6"/>
  <c r="R11" i="6" s="1"/>
  <c r="B24" i="6"/>
  <c r="R24" i="6" s="1"/>
  <c r="B34" i="6"/>
  <c r="R34" i="6" s="1"/>
  <c r="B32" i="6"/>
  <c r="R32" i="6" s="1"/>
  <c r="B31" i="6"/>
  <c r="R31" i="6" s="1"/>
  <c r="B30" i="6"/>
  <c r="R30" i="6" s="1"/>
  <c r="B22" i="6"/>
  <c r="R22" i="6" s="1"/>
  <c r="B38" i="6"/>
  <c r="R38" i="6" s="1"/>
  <c r="B37" i="6"/>
  <c r="R37" i="6" s="1"/>
  <c r="B112" i="6"/>
  <c r="B98" i="6"/>
  <c r="R98" i="6" s="1"/>
  <c r="B84" i="6"/>
  <c r="R84" i="6" s="1"/>
  <c r="B70" i="6"/>
  <c r="R70" i="6" s="1"/>
  <c r="B48" i="6"/>
  <c r="R48" i="6" s="1"/>
  <c r="B101" i="6"/>
  <c r="R101" i="6" s="1"/>
  <c r="B83" i="6"/>
  <c r="R83" i="6" s="1"/>
  <c r="B65" i="6"/>
  <c r="R65" i="6" s="1"/>
  <c r="B53" i="6"/>
  <c r="R53" i="6" s="1"/>
  <c r="B109" i="6"/>
  <c r="B97" i="6"/>
  <c r="R97" i="6" s="1"/>
  <c r="B81" i="6"/>
  <c r="R81" i="6" s="1"/>
  <c r="B67" i="6"/>
  <c r="R67" i="6" s="1"/>
  <c r="B114" i="6"/>
  <c r="B94" i="6"/>
  <c r="R94" i="6" s="1"/>
  <c r="B76" i="6"/>
  <c r="R76" i="6" s="1"/>
  <c r="B60" i="6"/>
  <c r="R60" i="6" s="1"/>
  <c r="B50" i="6"/>
  <c r="R50" i="6" s="1"/>
  <c r="B14" i="6"/>
  <c r="R14" i="6" s="1"/>
  <c r="B27" i="6"/>
  <c r="R27" i="6" s="1"/>
  <c r="B40" i="6"/>
  <c r="R40" i="6" s="1"/>
  <c r="B19" i="6"/>
  <c r="R19" i="6" s="1"/>
  <c r="B13" i="6"/>
  <c r="R13" i="6" s="1"/>
  <c r="B12" i="6"/>
  <c r="R12" i="6" s="1"/>
  <c r="B15" i="6"/>
  <c r="R15" i="6" s="1"/>
  <c r="B39" i="6"/>
  <c r="R39" i="6" s="1"/>
  <c r="B36" i="6"/>
  <c r="R36" i="6" s="1"/>
  <c r="B25" i="6"/>
  <c r="R25" i="6" s="1"/>
  <c r="B108" i="6"/>
  <c r="B96" i="6"/>
  <c r="R96" i="6" s="1"/>
  <c r="B80" i="6"/>
  <c r="R80" i="6" s="1"/>
  <c r="B66" i="6"/>
  <c r="R66" i="6" s="1"/>
  <c r="B115" i="6"/>
  <c r="B95" i="6"/>
  <c r="R95" i="6" s="1"/>
  <c r="B77" i="6"/>
  <c r="R77" i="6" s="1"/>
  <c r="B61" i="6"/>
  <c r="R61" i="6" s="1"/>
  <c r="B51" i="6"/>
  <c r="R51" i="6" s="1"/>
  <c r="B107" i="6"/>
  <c r="B93" i="6"/>
  <c r="R93" i="6" s="1"/>
  <c r="B79" i="6"/>
  <c r="R79" i="6" s="1"/>
  <c r="B63" i="6"/>
  <c r="R63" i="6" s="1"/>
  <c r="B110" i="6"/>
  <c r="B90" i="6"/>
  <c r="R90" i="6" s="1"/>
  <c r="B72" i="6"/>
  <c r="R72" i="6" s="1"/>
  <c r="B56" i="6"/>
  <c r="R56" i="6" s="1"/>
  <c r="B46" i="6"/>
  <c r="R46" i="6" s="1"/>
  <c r="P29" i="6"/>
  <c r="P28" i="6"/>
  <c r="P64" i="6"/>
  <c r="P48" i="6"/>
  <c r="I41" i="2"/>
  <c r="P30" i="6"/>
  <c r="P58" i="6"/>
  <c r="P60" i="6"/>
  <c r="P71" i="6"/>
  <c r="P53" i="6"/>
  <c r="P59" i="6"/>
  <c r="P55" i="6"/>
  <c r="P24" i="6"/>
  <c r="P9" i="6"/>
  <c r="B7" i="6"/>
  <c r="R7" i="6" s="1"/>
  <c r="P21" i="6"/>
  <c r="P17" i="6"/>
  <c r="P87" i="6" l="1"/>
  <c r="P105" i="6"/>
  <c r="P68" i="6"/>
  <c r="P44" i="6"/>
  <c r="P43" i="6"/>
  <c r="P23" i="6"/>
  <c r="P10" i="6"/>
  <c r="P57" i="6"/>
  <c r="P62" i="6"/>
  <c r="P75" i="6"/>
  <c r="P16" i="6"/>
  <c r="P52" i="6"/>
  <c r="P22" i="6"/>
  <c r="P8" i="6"/>
  <c r="P86" i="6"/>
  <c r="P102" i="6"/>
  <c r="P89" i="6"/>
  <c r="P49" i="6"/>
  <c r="P54" i="6"/>
  <c r="P41" i="6"/>
  <c r="P47" i="6"/>
  <c r="P34" i="6"/>
  <c r="P74" i="6"/>
  <c r="R52" i="7"/>
  <c r="P52" i="7"/>
  <c r="R82" i="7"/>
  <c r="P82" i="7"/>
  <c r="P71" i="7"/>
  <c r="R71" i="7"/>
  <c r="P55" i="7"/>
  <c r="R55" i="7"/>
  <c r="R58" i="7"/>
  <c r="P58" i="7"/>
  <c r="R116" i="7"/>
  <c r="P116" i="7"/>
  <c r="P29" i="7"/>
  <c r="R29" i="7"/>
  <c r="P8" i="7"/>
  <c r="R8" i="7"/>
  <c r="R54" i="7"/>
  <c r="P54" i="7"/>
  <c r="R86" i="7"/>
  <c r="P86" i="7"/>
  <c r="P59" i="7"/>
  <c r="R59" i="7"/>
  <c r="P89" i="7"/>
  <c r="R89" i="7"/>
  <c r="P47" i="7"/>
  <c r="R47" i="7"/>
  <c r="P73" i="7"/>
  <c r="R73" i="7"/>
  <c r="R111" i="7"/>
  <c r="P111" i="7"/>
  <c r="R78" i="7"/>
  <c r="P78" i="7"/>
  <c r="P106" i="8"/>
  <c r="R106" i="8"/>
  <c r="P17" i="7"/>
  <c r="R17" i="7"/>
  <c r="P9" i="7"/>
  <c r="R9" i="7"/>
  <c r="R33" i="7"/>
  <c r="P33" i="7"/>
  <c r="R21" i="7"/>
  <c r="P21" i="7"/>
  <c r="P14" i="7"/>
  <c r="R14" i="7"/>
  <c r="P79" i="7"/>
  <c r="R79" i="7"/>
  <c r="P61" i="7"/>
  <c r="R61" i="7"/>
  <c r="R66" i="7"/>
  <c r="P66" i="7"/>
  <c r="R108" i="7"/>
  <c r="P108" i="7"/>
  <c r="R15" i="7"/>
  <c r="P15" i="7"/>
  <c r="P40" i="7"/>
  <c r="R40" i="7"/>
  <c r="R46" i="7"/>
  <c r="P46" i="7"/>
  <c r="R72" i="7"/>
  <c r="P72" i="7"/>
  <c r="P63" i="7"/>
  <c r="R63" i="7"/>
  <c r="P51" i="7"/>
  <c r="R51" i="7"/>
  <c r="P115" i="7"/>
  <c r="R115" i="7"/>
  <c r="P25" i="7"/>
  <c r="R25" i="7"/>
  <c r="R12" i="7"/>
  <c r="P12" i="7"/>
  <c r="P27" i="7"/>
  <c r="R27" i="7"/>
  <c r="R60" i="7"/>
  <c r="P60" i="7"/>
  <c r="R94" i="7"/>
  <c r="P94" i="7"/>
  <c r="P67" i="7"/>
  <c r="R67" i="7"/>
  <c r="P97" i="7"/>
  <c r="R97" i="7"/>
  <c r="P53" i="7"/>
  <c r="R53" i="7"/>
  <c r="P83" i="7"/>
  <c r="R83" i="7"/>
  <c r="R48" i="7"/>
  <c r="P48" i="7"/>
  <c r="R84" i="7"/>
  <c r="P84" i="7"/>
  <c r="P112" i="8"/>
  <c r="R112" i="8"/>
  <c r="R38" i="7"/>
  <c r="P38" i="7"/>
  <c r="R30" i="7"/>
  <c r="P30" i="7"/>
  <c r="R32" i="7"/>
  <c r="P32" i="7"/>
  <c r="P24" i="7"/>
  <c r="R24" i="7"/>
  <c r="P49" i="7"/>
  <c r="R49" i="7"/>
  <c r="R113" i="8"/>
  <c r="P113" i="8"/>
  <c r="R105" i="7"/>
  <c r="P105" i="7"/>
  <c r="R102" i="7"/>
  <c r="P102" i="7"/>
  <c r="P41" i="7"/>
  <c r="R41" i="7"/>
  <c r="R10" i="7"/>
  <c r="P10" i="7"/>
  <c r="R52" i="8"/>
  <c r="P52" i="8"/>
  <c r="P82" i="8"/>
  <c r="R82" i="8"/>
  <c r="P71" i="8"/>
  <c r="R71" i="8"/>
  <c r="P55" i="8"/>
  <c r="R55" i="8"/>
  <c r="P58" i="8"/>
  <c r="R58" i="8"/>
  <c r="R116" i="8"/>
  <c r="P116" i="8"/>
  <c r="P29" i="8"/>
  <c r="R29" i="8"/>
  <c r="R8" i="8"/>
  <c r="P8" i="8"/>
  <c r="R54" i="8"/>
  <c r="P54" i="8"/>
  <c r="R86" i="8"/>
  <c r="P86" i="8"/>
  <c r="P59" i="8"/>
  <c r="R59" i="8"/>
  <c r="R89" i="8"/>
  <c r="P89" i="8"/>
  <c r="P47" i="8"/>
  <c r="R47" i="8"/>
  <c r="R73" i="8"/>
  <c r="P73" i="8"/>
  <c r="P111" i="8"/>
  <c r="R111" i="8"/>
  <c r="R78" i="8"/>
  <c r="P78" i="8"/>
  <c r="P106" i="7"/>
  <c r="R106" i="7"/>
  <c r="P17" i="8"/>
  <c r="R17" i="8"/>
  <c r="R9" i="8"/>
  <c r="P9" i="8"/>
  <c r="R33" i="8"/>
  <c r="P33" i="8"/>
  <c r="P21" i="8"/>
  <c r="R21" i="8"/>
  <c r="R14" i="8"/>
  <c r="P14" i="8"/>
  <c r="P79" i="8"/>
  <c r="R79" i="8"/>
  <c r="P61" i="8"/>
  <c r="R61" i="8"/>
  <c r="P66" i="8"/>
  <c r="R66" i="8"/>
  <c r="R108" i="8"/>
  <c r="P108" i="8"/>
  <c r="P15" i="8"/>
  <c r="R15" i="8"/>
  <c r="R40" i="8"/>
  <c r="P40" i="8"/>
  <c r="R46" i="8"/>
  <c r="P46" i="8"/>
  <c r="P72" i="8"/>
  <c r="R72" i="8"/>
  <c r="P63" i="8"/>
  <c r="R63" i="8"/>
  <c r="P51" i="8"/>
  <c r="R51" i="8"/>
  <c r="P115" i="8"/>
  <c r="R115" i="8"/>
  <c r="R25" i="8"/>
  <c r="P25" i="8"/>
  <c r="R12" i="8"/>
  <c r="P12" i="8"/>
  <c r="P27" i="8"/>
  <c r="R27" i="8"/>
  <c r="R60" i="8"/>
  <c r="P60" i="8"/>
  <c r="R94" i="8"/>
  <c r="P94" i="8"/>
  <c r="P67" i="8"/>
  <c r="R67" i="8"/>
  <c r="R97" i="8"/>
  <c r="P97" i="8"/>
  <c r="P53" i="8"/>
  <c r="R53" i="8"/>
  <c r="P83" i="8"/>
  <c r="R83" i="8"/>
  <c r="P48" i="8"/>
  <c r="R48" i="8"/>
  <c r="R84" i="8"/>
  <c r="P84" i="8"/>
  <c r="P112" i="7"/>
  <c r="R112" i="7"/>
  <c r="R38" i="8"/>
  <c r="P38" i="8"/>
  <c r="R30" i="8"/>
  <c r="P30" i="8"/>
  <c r="R32" i="8"/>
  <c r="P32" i="8"/>
  <c r="R24" i="8"/>
  <c r="P24" i="8"/>
  <c r="R49" i="8"/>
  <c r="P49" i="8"/>
  <c r="R113" i="7"/>
  <c r="P113" i="7"/>
  <c r="R105" i="8"/>
  <c r="P105" i="8"/>
  <c r="R102" i="8"/>
  <c r="P102" i="8"/>
  <c r="R41" i="8"/>
  <c r="P41" i="8"/>
  <c r="R10" i="8"/>
  <c r="P10" i="8"/>
  <c r="R64" i="7"/>
  <c r="P64" i="7"/>
  <c r="R100" i="7"/>
  <c r="P100" i="7"/>
  <c r="P99" i="7"/>
  <c r="R99" i="7"/>
  <c r="P87" i="7"/>
  <c r="R87" i="7"/>
  <c r="R88" i="7"/>
  <c r="P88" i="7"/>
  <c r="P45" i="7"/>
  <c r="R45" i="7"/>
  <c r="P16" i="7"/>
  <c r="R16" i="7"/>
  <c r="R68" i="7"/>
  <c r="P68" i="7"/>
  <c r="P104" i="8"/>
  <c r="R104" i="8"/>
  <c r="P75" i="7"/>
  <c r="R75" i="7"/>
  <c r="P103" i="7"/>
  <c r="R103" i="7"/>
  <c r="P57" i="7"/>
  <c r="R57" i="7"/>
  <c r="P91" i="7"/>
  <c r="R91" i="7"/>
  <c r="R62" i="7"/>
  <c r="P62" i="7"/>
  <c r="R92" i="7"/>
  <c r="P92" i="7"/>
  <c r="R23" i="7"/>
  <c r="P23" i="7"/>
  <c r="P20" i="7"/>
  <c r="R20" i="7"/>
  <c r="R44" i="7"/>
  <c r="P44" i="7"/>
  <c r="P35" i="7"/>
  <c r="R35" i="7"/>
  <c r="P43" i="7"/>
  <c r="R43" i="7"/>
  <c r="P110" i="7"/>
  <c r="R110" i="7"/>
  <c r="R107" i="7"/>
  <c r="P107" i="7"/>
  <c r="P95" i="7"/>
  <c r="R95" i="7"/>
  <c r="P96" i="7"/>
  <c r="R96" i="7"/>
  <c r="P36" i="7"/>
  <c r="R36" i="7"/>
  <c r="R13" i="7"/>
  <c r="P13" i="7"/>
  <c r="R18" i="7"/>
  <c r="P18" i="7"/>
  <c r="R56" i="7"/>
  <c r="P56" i="7"/>
  <c r="R90" i="7"/>
  <c r="P90" i="7"/>
  <c r="P93" i="7"/>
  <c r="R93" i="7"/>
  <c r="P77" i="7"/>
  <c r="R77" i="7"/>
  <c r="R80" i="7"/>
  <c r="P80" i="7"/>
  <c r="P39" i="7"/>
  <c r="R39" i="7"/>
  <c r="P19" i="7"/>
  <c r="R19" i="7"/>
  <c r="R50" i="7"/>
  <c r="P50" i="7"/>
  <c r="R76" i="7"/>
  <c r="P76" i="7"/>
  <c r="P114" i="8"/>
  <c r="R114" i="8"/>
  <c r="P81" i="7"/>
  <c r="R81" i="7"/>
  <c r="R109" i="7"/>
  <c r="P109" i="7"/>
  <c r="P65" i="7"/>
  <c r="R65" i="7"/>
  <c r="P101" i="7"/>
  <c r="R101" i="7"/>
  <c r="R70" i="7"/>
  <c r="P70" i="7"/>
  <c r="R98" i="7"/>
  <c r="P98" i="7"/>
  <c r="P37" i="7"/>
  <c r="R37" i="7"/>
  <c r="R22" i="7"/>
  <c r="P22" i="7"/>
  <c r="P31" i="7"/>
  <c r="R31" i="7"/>
  <c r="R34" i="7"/>
  <c r="P34" i="7"/>
  <c r="P42" i="7"/>
  <c r="R42" i="7"/>
  <c r="P85" i="7"/>
  <c r="R85" i="7"/>
  <c r="P69" i="7"/>
  <c r="R69" i="7"/>
  <c r="R74" i="7"/>
  <c r="P74" i="7"/>
  <c r="R28" i="7"/>
  <c r="P28" i="7"/>
  <c r="B117" i="7"/>
  <c r="R7" i="7"/>
  <c r="P7" i="7"/>
  <c r="R26" i="7"/>
  <c r="P26" i="7"/>
  <c r="P64" i="8"/>
  <c r="R64" i="8"/>
  <c r="R100" i="8"/>
  <c r="P100" i="8"/>
  <c r="P99" i="8"/>
  <c r="R99" i="8"/>
  <c r="P87" i="8"/>
  <c r="R87" i="8"/>
  <c r="P88" i="8"/>
  <c r="R88" i="8"/>
  <c r="P45" i="8"/>
  <c r="R45" i="8"/>
  <c r="R16" i="8"/>
  <c r="P16" i="8"/>
  <c r="R68" i="8"/>
  <c r="P68" i="8"/>
  <c r="R104" i="7"/>
  <c r="P104" i="7"/>
  <c r="P75" i="8"/>
  <c r="R75" i="8"/>
  <c r="P103" i="8"/>
  <c r="R103" i="8"/>
  <c r="R57" i="8"/>
  <c r="P57" i="8"/>
  <c r="P91" i="8"/>
  <c r="R91" i="8"/>
  <c r="R62" i="8"/>
  <c r="P62" i="8"/>
  <c r="R92" i="8"/>
  <c r="P92" i="8"/>
  <c r="P23" i="8"/>
  <c r="R23" i="8"/>
  <c r="R20" i="8"/>
  <c r="P20" i="8"/>
  <c r="R44" i="8"/>
  <c r="P44" i="8"/>
  <c r="R35" i="8"/>
  <c r="P35" i="8"/>
  <c r="R43" i="8"/>
  <c r="P43" i="8"/>
  <c r="R110" i="8"/>
  <c r="P110" i="8"/>
  <c r="P107" i="8"/>
  <c r="R107" i="8"/>
  <c r="P95" i="8"/>
  <c r="R95" i="8"/>
  <c r="P96" i="8"/>
  <c r="R96" i="8"/>
  <c r="P36" i="8"/>
  <c r="R36" i="8"/>
  <c r="R13" i="8"/>
  <c r="P13" i="8"/>
  <c r="R18" i="8"/>
  <c r="P18" i="8"/>
  <c r="P56" i="8"/>
  <c r="R56" i="8"/>
  <c r="P90" i="8"/>
  <c r="R90" i="8"/>
  <c r="P93" i="8"/>
  <c r="R93" i="8"/>
  <c r="P77" i="8"/>
  <c r="R77" i="8"/>
  <c r="P80" i="8"/>
  <c r="R80" i="8"/>
  <c r="R39" i="8"/>
  <c r="P39" i="8"/>
  <c r="P19" i="8"/>
  <c r="R19" i="8"/>
  <c r="P50" i="8"/>
  <c r="R50" i="8"/>
  <c r="R76" i="8"/>
  <c r="P76" i="8"/>
  <c r="P114" i="7"/>
  <c r="R114" i="7"/>
  <c r="R81" i="8"/>
  <c r="P81" i="8"/>
  <c r="P109" i="8"/>
  <c r="R109" i="8"/>
  <c r="R65" i="8"/>
  <c r="P65" i="8"/>
  <c r="P101" i="8"/>
  <c r="R101" i="8"/>
  <c r="R70" i="8"/>
  <c r="P70" i="8"/>
  <c r="P98" i="8"/>
  <c r="R98" i="8"/>
  <c r="R37" i="8"/>
  <c r="P37" i="8"/>
  <c r="R22" i="8"/>
  <c r="P22" i="8"/>
  <c r="P31" i="8"/>
  <c r="R31" i="8"/>
  <c r="R34" i="8"/>
  <c r="P34" i="8"/>
  <c r="R42" i="8"/>
  <c r="P42" i="8"/>
  <c r="P85" i="8"/>
  <c r="R85" i="8"/>
  <c r="P69" i="8"/>
  <c r="R69" i="8"/>
  <c r="P74" i="8"/>
  <c r="R74" i="8"/>
  <c r="R28" i="8"/>
  <c r="P28" i="8"/>
  <c r="B117" i="8"/>
  <c r="R7" i="8"/>
  <c r="P7" i="8"/>
  <c r="R26" i="8"/>
  <c r="P26" i="8"/>
  <c r="P69" i="6"/>
  <c r="P15" i="6"/>
  <c r="P40" i="6"/>
  <c r="P67" i="6"/>
  <c r="P56" i="6"/>
  <c r="P101" i="6"/>
  <c r="P77" i="6"/>
  <c r="P36" i="6"/>
  <c r="P63" i="6"/>
  <c r="P95" i="6"/>
  <c r="P12" i="6"/>
  <c r="P98" i="6"/>
  <c r="P31" i="6"/>
  <c r="P85" i="6"/>
  <c r="P37" i="6"/>
  <c r="P19" i="6"/>
  <c r="P50" i="6"/>
  <c r="P13" i="6"/>
  <c r="P83" i="6"/>
  <c r="P90" i="6"/>
  <c r="P20" i="6"/>
  <c r="P35" i="6"/>
  <c r="P84" i="6"/>
  <c r="P97" i="6"/>
  <c r="P88" i="6"/>
  <c r="P91" i="6"/>
  <c r="P45" i="6"/>
  <c r="P82" i="6"/>
  <c r="P104" i="6"/>
  <c r="P42" i="6"/>
  <c r="P26" i="6"/>
  <c r="P38" i="6"/>
  <c r="P78" i="6"/>
  <c r="P80" i="6"/>
  <c r="P33" i="6"/>
  <c r="P103" i="6"/>
  <c r="P94" i="6"/>
  <c r="P18" i="6"/>
  <c r="P11" i="6"/>
  <c r="P14" i="6"/>
  <c r="P99" i="6"/>
  <c r="P65" i="6"/>
  <c r="P70" i="6"/>
  <c r="P73" i="6"/>
  <c r="P93" i="6"/>
  <c r="P92" i="6"/>
  <c r="P100" i="6"/>
  <c r="P32" i="6"/>
  <c r="P96" i="6"/>
  <c r="P39" i="6"/>
  <c r="P27" i="6"/>
  <c r="P61" i="6"/>
  <c r="P66" i="6"/>
  <c r="P76" i="6"/>
  <c r="P25" i="6"/>
  <c r="P79" i="6"/>
  <c r="P51" i="6"/>
  <c r="P81" i="6"/>
  <c r="P72" i="6"/>
  <c r="P46" i="6"/>
  <c r="R115" i="6"/>
  <c r="P115" i="6"/>
  <c r="R108" i="6"/>
  <c r="P108" i="6"/>
  <c r="R112" i="6"/>
  <c r="P112" i="6"/>
  <c r="R116" i="6"/>
  <c r="P116" i="6"/>
  <c r="R110" i="6"/>
  <c r="P110" i="6"/>
  <c r="R107" i="6"/>
  <c r="P107" i="6"/>
  <c r="R114" i="6"/>
  <c r="P114" i="6"/>
  <c r="R109" i="6"/>
  <c r="P109" i="6"/>
  <c r="R113" i="6"/>
  <c r="P113" i="6"/>
  <c r="R111" i="6"/>
  <c r="P111" i="6"/>
  <c r="P7" i="6"/>
  <c r="G112" i="2"/>
  <c r="R117" i="8" l="1"/>
  <c r="O130" i="8" s="1"/>
  <c r="H12" i="9" s="1"/>
  <c r="P117" i="8"/>
  <c r="P117" i="7"/>
  <c r="R117" i="7"/>
  <c r="O130" i="7" s="1"/>
  <c r="R117" i="6"/>
  <c r="P106" i="6"/>
  <c r="P117" i="6" s="1"/>
  <c r="B117" i="6"/>
  <c r="S19" i="2" l="1"/>
  <c r="O124" i="8" s="1"/>
  <c r="P130" i="8"/>
  <c r="I12" i="9" s="1"/>
  <c r="P130" i="7"/>
  <c r="I10" i="9" s="1"/>
  <c r="H10" i="9"/>
  <c r="O130" i="6"/>
  <c r="H8" i="9" l="1"/>
  <c r="P130" i="6"/>
  <c r="I8" i="9" s="1"/>
  <c r="H14" i="9"/>
  <c r="P124" i="8"/>
  <c r="I14" i="9" s="1"/>
  <c r="O124" i="7"/>
  <c r="P124" i="7" s="1"/>
  <c r="O124" i="6"/>
  <c r="P124" i="6" s="1"/>
</calcChain>
</file>

<file path=xl/comments1.xml><?xml version="1.0" encoding="utf-8"?>
<comments xmlns="http://schemas.openxmlformats.org/spreadsheetml/2006/main">
  <authors>
    <author>Manuel</author>
  </authors>
  <commentList>
    <comment ref="P123" authorId="0">
      <text>
        <r>
          <rPr>
            <b/>
            <sz val="9"/>
            <color indexed="81"/>
            <rFont val="Tahoma"/>
            <family val="2"/>
          </rPr>
          <t>Manuel:</t>
        </r>
        <r>
          <rPr>
            <sz val="16"/>
            <color indexed="81"/>
            <rFont val="Tahoma"/>
            <family val="2"/>
          </rPr>
          <t xml:space="preserve">
Cuando la escala de evaluación es sobre 4</t>
        </r>
      </text>
    </comment>
    <comment ref="P129" authorId="0">
      <text>
        <r>
          <rPr>
            <b/>
            <sz val="9"/>
            <color indexed="81"/>
            <rFont val="Tahoma"/>
            <family val="2"/>
          </rPr>
          <t>Manuel:</t>
        </r>
        <r>
          <rPr>
            <sz val="12"/>
            <color indexed="81"/>
            <rFont val="Tahoma"/>
            <family val="2"/>
          </rPr>
          <t xml:space="preserve">
Cuando la escala de Evaluación es sobre 4</t>
        </r>
      </text>
    </comment>
  </commentList>
</comments>
</file>

<file path=xl/comments2.xml><?xml version="1.0" encoding="utf-8"?>
<comments xmlns="http://schemas.openxmlformats.org/spreadsheetml/2006/main">
  <authors>
    <author>Manuel</author>
  </authors>
  <commentList>
    <comment ref="P123" authorId="0">
      <text>
        <r>
          <rPr>
            <b/>
            <sz val="9"/>
            <color indexed="81"/>
            <rFont val="Tahoma"/>
            <family val="2"/>
          </rPr>
          <t>Manuel:</t>
        </r>
        <r>
          <rPr>
            <sz val="16"/>
            <color indexed="81"/>
            <rFont val="Tahoma"/>
            <family val="2"/>
          </rPr>
          <t xml:space="preserve">
Cuando la escala de evaluación es sobre 4</t>
        </r>
      </text>
    </comment>
    <comment ref="P129" authorId="0">
      <text>
        <r>
          <rPr>
            <b/>
            <sz val="9"/>
            <color indexed="81"/>
            <rFont val="Tahoma"/>
            <family val="2"/>
          </rPr>
          <t>Manuel:</t>
        </r>
        <r>
          <rPr>
            <sz val="12"/>
            <color indexed="81"/>
            <rFont val="Tahoma"/>
            <family val="2"/>
          </rPr>
          <t xml:space="preserve">
Cuando la escala de Evaluación es sobre 4</t>
        </r>
      </text>
    </comment>
  </commentList>
</comments>
</file>

<file path=xl/comments3.xml><?xml version="1.0" encoding="utf-8"?>
<comments xmlns="http://schemas.openxmlformats.org/spreadsheetml/2006/main">
  <authors>
    <author>Manuel</author>
  </authors>
  <commentList>
    <comment ref="P123" authorId="0">
      <text>
        <r>
          <rPr>
            <b/>
            <sz val="9"/>
            <color indexed="81"/>
            <rFont val="Tahoma"/>
            <family val="2"/>
          </rPr>
          <t>Manuel:</t>
        </r>
        <r>
          <rPr>
            <sz val="16"/>
            <color indexed="81"/>
            <rFont val="Tahoma"/>
            <family val="2"/>
          </rPr>
          <t xml:space="preserve">
Cuando la escala de evaluación es sobre 4</t>
        </r>
      </text>
    </comment>
    <comment ref="P129" authorId="0">
      <text>
        <r>
          <rPr>
            <b/>
            <sz val="9"/>
            <color indexed="81"/>
            <rFont val="Tahoma"/>
            <family val="2"/>
          </rPr>
          <t>Manuel:</t>
        </r>
        <r>
          <rPr>
            <sz val="12"/>
            <color indexed="81"/>
            <rFont val="Tahoma"/>
            <family val="2"/>
          </rPr>
          <t xml:space="preserve">
Cuando la escala de Evaluación es sobre 4</t>
        </r>
      </text>
    </comment>
  </commentList>
</comments>
</file>

<file path=xl/comments4.xml><?xml version="1.0" encoding="utf-8"?>
<comments xmlns="http://schemas.openxmlformats.org/spreadsheetml/2006/main">
  <authors>
    <author>Manuel</author>
  </authors>
  <commentList>
    <comment ref="I7" authorId="0">
      <text>
        <r>
          <rPr>
            <b/>
            <sz val="9"/>
            <color indexed="81"/>
            <rFont val="Tahoma"/>
            <family val="2"/>
          </rPr>
          <t>Manuel:</t>
        </r>
        <r>
          <rPr>
            <sz val="12"/>
            <color indexed="81"/>
            <rFont val="Tahoma"/>
            <family val="2"/>
          </rPr>
          <t xml:space="preserve">
Cuando la escala de Evaluación es sobre 4</t>
        </r>
      </text>
    </comment>
  </commentList>
</comments>
</file>

<file path=xl/sharedStrings.xml><?xml version="1.0" encoding="utf-8"?>
<sst xmlns="http://schemas.openxmlformats.org/spreadsheetml/2006/main" count="1466" uniqueCount="62">
  <si>
    <t>Nº Estandar</t>
  </si>
  <si>
    <t>Estándar</t>
  </si>
  <si>
    <t>Coeficiente</t>
  </si>
  <si>
    <t>Calificación</t>
  </si>
  <si>
    <t>SUMA
 COEFICIENTES</t>
  </si>
  <si>
    <t>CALCULADORA</t>
  </si>
  <si>
    <t>COEFIC.GRUPO</t>
  </si>
  <si>
    <t>COEF.MÁXIMO</t>
  </si>
  <si>
    <t>Conntador de estandares</t>
  </si>
  <si>
    <t>Escala de Evaluación</t>
  </si>
  <si>
    <t>Coeficiente por Estandar</t>
  </si>
  <si>
    <t>SumaCOE</t>
  </si>
  <si>
    <t>NuevoCoeficiento global</t>
  </si>
  <si>
    <t>Contador COEF</t>
  </si>
  <si>
    <t>COEFICIENTE MANUAL</t>
  </si>
  <si>
    <t>ESCALA DE EVALUACIÓN</t>
  </si>
  <si>
    <t>Estandar</t>
  </si>
  <si>
    <t>EVALUACIÓN</t>
  </si>
  <si>
    <t>Instrumento 1</t>
  </si>
  <si>
    <t>Instrumento 2</t>
  </si>
  <si>
    <t>Valor Global</t>
  </si>
  <si>
    <t>%</t>
  </si>
  <si>
    <t>Nota</t>
  </si>
  <si>
    <t>INSTRUMENTO 1</t>
  </si>
  <si>
    <t>INSTRUMENTO 2</t>
  </si>
  <si>
    <t>contador estandar</t>
  </si>
  <si>
    <t>TOTAL</t>
  </si>
  <si>
    <t>escala</t>
  </si>
  <si>
    <t>1º</t>
  </si>
  <si>
    <t>2º</t>
  </si>
  <si>
    <t>3º</t>
  </si>
  <si>
    <t>cont</t>
  </si>
  <si>
    <t>Repetido</t>
  </si>
  <si>
    <t>EVALUACIÓN FINAL</t>
  </si>
  <si>
    <t>NOTA EVALUACIÓN ACUMULADA</t>
  </si>
  <si>
    <t>NOTA 1º EVALUACIÓN</t>
  </si>
  <si>
    <t>BÁSICOS</t>
  </si>
  <si>
    <t>NO BÁSICOS</t>
  </si>
  <si>
    <t>INSTRUMENTO 3</t>
  </si>
  <si>
    <t>INSTRUMENTO 4</t>
  </si>
  <si>
    <t>Instrumento 3</t>
  </si>
  <si>
    <t>Instrumento 4</t>
  </si>
  <si>
    <t>Nombre Profesor</t>
  </si>
  <si>
    <t>Materia</t>
  </si>
  <si>
    <t>PTI EDUCACIÓN PRIMARIA</t>
  </si>
  <si>
    <t>Ciencias de la Naturaleza</t>
  </si>
  <si>
    <t>Ciencias Sociales</t>
  </si>
  <si>
    <t>Educación Artística</t>
  </si>
  <si>
    <t>Educación Física</t>
  </si>
  <si>
    <t>Inglés</t>
  </si>
  <si>
    <t>Francés</t>
  </si>
  <si>
    <t>Lengua Castellana y Literatura</t>
  </si>
  <si>
    <t>Matematicas</t>
  </si>
  <si>
    <t>Religión</t>
  </si>
  <si>
    <t>Sobre 10</t>
  </si>
  <si>
    <t>Alumno</t>
  </si>
  <si>
    <t>PROFESOR:</t>
  </si>
  <si>
    <t>Alumno:</t>
  </si>
  <si>
    <t>Curso</t>
  </si>
  <si>
    <t>Grupo</t>
  </si>
  <si>
    <t>NOTA 2º EVALUACIÓN</t>
  </si>
  <si>
    <t>NOTA 3º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</si>
</sst>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x14ac:knownFonts="1">
    <font>
      <sz val="12"/>
      <color theme="1"/>
      <name val="Arial Rounded MT Bold"/>
      <family val="2"/>
    </font>
    <font>
      <b/>
      <sz val="11"/>
      <color indexed="8"/>
      <name val="Arial Rounded MT Bold"/>
      <family val="2"/>
    </font>
    <font>
      <b/>
      <sz val="12"/>
      <color theme="1"/>
      <name val="Arial Rounded MT Bold"/>
      <family val="2"/>
    </font>
    <font>
      <sz val="12"/>
      <color theme="0"/>
      <name val="Arial Rounded MT Bold"/>
      <family val="2"/>
    </font>
    <font>
      <sz val="14"/>
      <color theme="1"/>
      <name val="Arial Rounded MT Bold"/>
      <family val="2"/>
    </font>
    <font>
      <sz val="18"/>
      <color theme="1"/>
      <name val="Arial Rounded MT Bold"/>
      <family val="2"/>
    </font>
    <font>
      <sz val="28"/>
      <color theme="1"/>
      <name val="Arial Rounded MT Bold"/>
      <family val="2"/>
    </font>
    <font>
      <i/>
      <sz val="12"/>
      <color theme="1"/>
      <name val="Arial Rounded MT Bold"/>
      <family val="2"/>
    </font>
    <font>
      <sz val="16"/>
      <color theme="1"/>
      <name val="Arial Rounded MT Bold"/>
      <family val="2"/>
    </font>
    <font>
      <b/>
      <sz val="16"/>
      <color indexed="8"/>
      <name val="Arial Rounded MT Bold"/>
      <family val="2"/>
    </font>
    <font>
      <sz val="20"/>
      <color theme="1"/>
      <name val="Arial Rounded MT Bold"/>
      <family val="2"/>
    </font>
    <font>
      <b/>
      <sz val="12"/>
      <color indexed="8"/>
      <name val="Arial Rounded MT Bold"/>
      <family val="2"/>
    </font>
    <font>
      <sz val="26"/>
      <color theme="1"/>
      <name val="Arial Rounded MT Bold"/>
      <family val="2"/>
    </font>
    <font>
      <b/>
      <sz val="14"/>
      <color theme="1"/>
      <name val="Arial Rounded MT Bold"/>
      <family val="2"/>
    </font>
    <font>
      <sz val="22"/>
      <color rgb="FF000000"/>
      <name val="Arial Rounded MT Bold"/>
      <family val="2"/>
    </font>
    <font>
      <sz val="14"/>
      <color theme="0"/>
      <name val="Arial Rounded MT Bold"/>
      <family val="2"/>
    </font>
    <font>
      <sz val="12"/>
      <name val="Arial Rounded MT Bold"/>
      <family val="2"/>
    </font>
    <font>
      <sz val="22"/>
      <color theme="1"/>
      <name val="Arial Rounded MT Bold"/>
      <family val="2"/>
    </font>
    <font>
      <sz val="20"/>
      <color theme="0"/>
      <name val="Arial Rounded MT Bold"/>
      <family val="2"/>
    </font>
    <font>
      <b/>
      <sz val="16"/>
      <color theme="1"/>
      <name val="Arial Rounded MT Bold"/>
      <family val="2"/>
    </font>
    <font>
      <sz val="12"/>
      <color rgb="FFFF0000"/>
      <name val="Arial Rounded MT Bold"/>
      <family val="2"/>
    </font>
    <font>
      <b/>
      <sz val="9"/>
      <color indexed="81"/>
      <name val="Tahoma"/>
      <family val="2"/>
    </font>
    <font>
      <sz val="12"/>
      <color indexed="81"/>
      <name val="Tahoma"/>
      <family val="2"/>
    </font>
    <font>
      <sz val="16"/>
      <color indexed="81"/>
      <name val="Tahoma"/>
      <family val="2"/>
    </font>
    <font>
      <i/>
      <sz val="20"/>
      <color theme="1"/>
      <name val="Arial Rounded MT Bold"/>
      <family val="2"/>
    </font>
    <font>
      <i/>
      <sz val="18"/>
      <color theme="1"/>
      <name val="Arial Rounded MT Bold"/>
      <family val="2"/>
    </font>
    <font>
      <sz val="22"/>
      <color theme="0"/>
      <name val="Arial Rounded MT Bold"/>
      <family val="2"/>
    </font>
  </fonts>
  <fills count="34">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rgb="FF92D050"/>
        <bgColor indexed="64"/>
      </patternFill>
    </fill>
    <fill>
      <patternFill patternType="solid">
        <fgColor rgb="FFD1F1D2"/>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2"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5"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6600"/>
        <bgColor indexed="64"/>
      </patternFill>
    </fill>
    <fill>
      <patternFill patternType="solid">
        <fgColor rgb="FFFF9966"/>
        <bgColor indexed="64"/>
      </patternFill>
    </fill>
    <fill>
      <patternFill patternType="solid">
        <fgColor theme="0" tint="-0.34998626667073579"/>
        <bgColor indexed="64"/>
      </patternFill>
    </fill>
    <fill>
      <patternFill patternType="solid">
        <fgColor rgb="FFFF0000"/>
        <bgColor indexed="64"/>
      </patternFill>
    </fill>
    <fill>
      <patternFill patternType="solid">
        <fgColor theme="2" tint="0.59999389629810485"/>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theme="2"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224">
    <xf numFmtId="0" fontId="0" fillId="0" borderId="0" xfId="0"/>
    <xf numFmtId="0" fontId="0" fillId="0" borderId="0" xfId="0" applyAlignment="1">
      <alignment horizontal="center" vertical="center"/>
    </xf>
    <xf numFmtId="49" fontId="0" fillId="0" borderId="0" xfId="0" applyNumberFormat="1" applyAlignment="1">
      <alignment vertical="center"/>
    </xf>
    <xf numFmtId="164" fontId="0" fillId="0" borderId="0" xfId="0" applyNumberFormat="1" applyAlignment="1">
      <alignment horizontal="center" vertical="center"/>
    </xf>
    <xf numFmtId="1" fontId="0" fillId="0" borderId="0" xfId="0" applyNumberFormat="1" applyAlignment="1">
      <alignment horizontal="center" vertical="center"/>
    </xf>
    <xf numFmtId="2" fontId="0" fillId="0" borderId="0" xfId="0" applyNumberFormat="1" applyAlignment="1">
      <alignment horizontal="center" vertical="center"/>
    </xf>
    <xf numFmtId="0" fontId="0" fillId="3" borderId="2" xfId="0" applyFill="1" applyBorder="1" applyAlignment="1">
      <alignment horizontal="center" vertical="center"/>
    </xf>
    <xf numFmtId="0" fontId="2" fillId="5" borderId="7" xfId="0" applyFont="1" applyFill="1" applyBorder="1"/>
    <xf numFmtId="0" fontId="2" fillId="5" borderId="8" xfId="0" applyFont="1" applyFill="1" applyBorder="1"/>
    <xf numFmtId="0" fontId="0" fillId="0" borderId="7" xfId="0" applyBorder="1" applyAlignment="1">
      <alignment horizontal="center"/>
    </xf>
    <xf numFmtId="0" fontId="0" fillId="6" borderId="0" xfId="0" applyFill="1" applyBorder="1"/>
    <xf numFmtId="0" fontId="0" fillId="6" borderId="1" xfId="0" applyFill="1" applyBorder="1" applyAlignment="1">
      <alignment horizontal="center" vertical="center"/>
    </xf>
    <xf numFmtId="49" fontId="0" fillId="6" borderId="1" xfId="0" applyNumberFormat="1" applyFill="1" applyBorder="1" applyAlignment="1">
      <alignment vertical="center"/>
    </xf>
    <xf numFmtId="0" fontId="0" fillId="0" borderId="7" xfId="0" applyBorder="1" applyAlignment="1" applyProtection="1">
      <alignment horizontal="center"/>
      <protection locked="0"/>
    </xf>
    <xf numFmtId="49" fontId="0" fillId="0" borderId="1" xfId="0" applyNumberFormat="1" applyBorder="1" applyAlignment="1" applyProtection="1">
      <alignment vertical="center"/>
      <protection locked="0"/>
    </xf>
    <xf numFmtId="164" fontId="0" fillId="0" borderId="0" xfId="0" applyNumberFormat="1"/>
    <xf numFmtId="0" fontId="3" fillId="0" borderId="0" xfId="0" applyFont="1"/>
    <xf numFmtId="0" fontId="0" fillId="0" borderId="0" xfId="0" applyAlignment="1">
      <alignment horizontal="left" vertical="center"/>
    </xf>
    <xf numFmtId="1" fontId="8" fillId="8" borderId="12" xfId="0" applyNumberFormat="1" applyFont="1" applyFill="1" applyBorder="1" applyAlignment="1">
      <alignment horizontal="center" vertical="center"/>
    </xf>
    <xf numFmtId="2" fontId="9" fillId="2" borderId="19" xfId="0" applyNumberFormat="1" applyFont="1" applyFill="1" applyBorder="1" applyAlignment="1">
      <alignment horizontal="center" vertical="center"/>
    </xf>
    <xf numFmtId="0" fontId="8" fillId="0" borderId="0" xfId="0" applyFont="1"/>
    <xf numFmtId="2" fontId="0" fillId="0" borderId="0" xfId="0" applyNumberFormat="1"/>
    <xf numFmtId="2" fontId="8" fillId="16" borderId="13" xfId="0" applyNumberFormat="1" applyFont="1" applyFill="1" applyBorder="1" applyAlignment="1">
      <alignment horizontal="center" vertical="center"/>
    </xf>
    <xf numFmtId="0" fontId="10" fillId="0" borderId="0" xfId="0" applyFont="1" applyAlignment="1">
      <alignment horizontal="left" vertical="center"/>
    </xf>
    <xf numFmtId="164" fontId="10" fillId="0" borderId="0" xfId="0" applyNumberFormat="1" applyFont="1" applyAlignment="1">
      <alignment horizontal="center" vertical="center"/>
    </xf>
    <xf numFmtId="0" fontId="10" fillId="0" borderId="0" xfId="0" applyFont="1"/>
    <xf numFmtId="2" fontId="11" fillId="2" borderId="9" xfId="0" applyNumberFormat="1" applyFont="1" applyFill="1" applyBorder="1" applyAlignment="1">
      <alignment horizontal="center"/>
    </xf>
    <xf numFmtId="2" fontId="8" fillId="15" borderId="13" xfId="0" applyNumberFormat="1" applyFont="1" applyFill="1" applyBorder="1" applyAlignment="1">
      <alignment horizontal="center" vertical="center"/>
    </xf>
    <xf numFmtId="2" fontId="0" fillId="3" borderId="20" xfId="0" applyNumberFormat="1" applyFill="1" applyBorder="1" applyAlignment="1">
      <alignment horizontal="center" vertical="center"/>
    </xf>
    <xf numFmtId="0" fontId="8" fillId="2" borderId="7" xfId="0" applyFont="1" applyFill="1" applyBorder="1" applyAlignment="1">
      <alignment horizontal="center" vertical="center"/>
    </xf>
    <xf numFmtId="164" fontId="0" fillId="13" borderId="3" xfId="0" applyNumberFormat="1" applyFont="1" applyFill="1" applyBorder="1" applyAlignment="1">
      <alignment horizontal="center" vertical="center"/>
    </xf>
    <xf numFmtId="164" fontId="8" fillId="13" borderId="17" xfId="0" applyNumberFormat="1" applyFont="1" applyFill="1" applyBorder="1" applyAlignment="1">
      <alignment horizontal="center"/>
    </xf>
    <xf numFmtId="2" fontId="10" fillId="3" borderId="7" xfId="0"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2" fontId="10" fillId="0" borderId="0" xfId="0" applyNumberFormat="1" applyFont="1" applyAlignment="1">
      <alignment horizontal="center"/>
    </xf>
    <xf numFmtId="164" fontId="10" fillId="18" borderId="7" xfId="0" applyNumberFormat="1" applyFont="1" applyFill="1" applyBorder="1" applyAlignment="1">
      <alignment horizontal="center"/>
    </xf>
    <xf numFmtId="164" fontId="3" fillId="0" borderId="0" xfId="0" applyNumberFormat="1" applyFont="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0" fontId="4" fillId="0" borderId="0" xfId="0" applyFont="1"/>
    <xf numFmtId="164" fontId="0" fillId="0" borderId="0" xfId="0" applyNumberFormat="1" applyBorder="1" applyAlignment="1" applyProtection="1">
      <alignment horizontal="center" vertical="center"/>
      <protection locked="0"/>
    </xf>
    <xf numFmtId="164" fontId="0" fillId="7" borderId="0" xfId="0" applyNumberFormat="1" applyFill="1" applyBorder="1" applyAlignment="1">
      <alignment horizontal="center" vertical="center"/>
    </xf>
    <xf numFmtId="164" fontId="4" fillId="0" borderId="0" xfId="0" applyNumberFormat="1" applyFont="1" applyFill="1" applyBorder="1" applyAlignment="1">
      <alignment horizontal="center" vertical="center"/>
    </xf>
    <xf numFmtId="49" fontId="0" fillId="0" borderId="1" xfId="0" applyNumberFormat="1" applyBorder="1" applyAlignment="1" applyProtection="1">
      <alignment horizontal="center" vertical="center"/>
      <protection locked="0"/>
    </xf>
    <xf numFmtId="49" fontId="0" fillId="6" borderId="1" xfId="0" applyNumberFormat="1" applyFill="1" applyBorder="1" applyAlignment="1">
      <alignment horizontal="center" vertical="center"/>
    </xf>
    <xf numFmtId="49" fontId="0" fillId="0" borderId="0" xfId="0" applyNumberFormat="1" applyAlignment="1">
      <alignment horizontal="center" vertical="center"/>
    </xf>
    <xf numFmtId="0" fontId="0" fillId="20" borderId="14" xfId="0" applyFill="1" applyBorder="1" applyAlignment="1">
      <alignment horizontal="left" vertical="center"/>
    </xf>
    <xf numFmtId="0" fontId="8" fillId="21" borderId="3" xfId="0" applyFont="1" applyFill="1" applyBorder="1"/>
    <xf numFmtId="164" fontId="0" fillId="14" borderId="25" xfId="0" applyNumberFormat="1" applyFill="1" applyBorder="1"/>
    <xf numFmtId="0" fontId="8" fillId="21" borderId="24" xfId="0" applyFont="1" applyFill="1" applyBorder="1"/>
    <xf numFmtId="0" fontId="0" fillId="22" borderId="18" xfId="0" applyFill="1" applyBorder="1" applyAlignment="1">
      <alignment horizontal="center" vertical="center"/>
    </xf>
    <xf numFmtId="164" fontId="16" fillId="0" borderId="0" xfId="0" applyNumberFormat="1" applyFont="1" applyBorder="1" applyAlignment="1" applyProtection="1">
      <alignment horizontal="center" vertical="center"/>
      <protection locked="0"/>
    </xf>
    <xf numFmtId="0" fontId="16" fillId="0" borderId="0" xfId="0" applyFont="1"/>
    <xf numFmtId="9" fontId="8" fillId="13" borderId="17" xfId="0" applyNumberFormat="1" applyFont="1" applyFill="1" applyBorder="1" applyAlignment="1">
      <alignment horizontal="center"/>
    </xf>
    <xf numFmtId="164" fontId="3" fillId="0" borderId="0" xfId="0" applyNumberFormat="1" applyFont="1"/>
    <xf numFmtId="164" fontId="3" fillId="0" borderId="0" xfId="0" applyNumberFormat="1" applyFont="1" applyFill="1" applyBorder="1" applyAlignment="1" applyProtection="1">
      <alignment horizontal="center" vertical="center"/>
      <protection locked="0"/>
    </xf>
    <xf numFmtId="0" fontId="3" fillId="0" borderId="0" xfId="0" applyFont="1" applyFill="1" applyBorder="1"/>
    <xf numFmtId="164" fontId="0" fillId="0" borderId="1" xfId="0" applyNumberFormat="1" applyBorder="1" applyAlignment="1" applyProtection="1">
      <alignment horizontal="center" vertical="center"/>
    </xf>
    <xf numFmtId="164" fontId="0" fillId="7" borderId="1" xfId="0" applyNumberFormat="1" applyFill="1" applyBorder="1" applyAlignment="1" applyProtection="1">
      <alignment horizontal="center" vertical="center"/>
    </xf>
    <xf numFmtId="0" fontId="4" fillId="2" borderId="1" xfId="0" applyNumberFormat="1" applyFon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164" fontId="1" fillId="7" borderId="1" xfId="0" applyNumberFormat="1" applyFont="1" applyFill="1" applyBorder="1" applyAlignment="1" applyProtection="1">
      <alignment horizontal="center" vertical="center" wrapText="1"/>
      <protection locked="0"/>
    </xf>
    <xf numFmtId="0" fontId="0" fillId="0" borderId="0" xfId="0" applyNumberFormat="1" applyAlignment="1" applyProtection="1">
      <alignment horizontal="center" vertical="center"/>
      <protection locked="0"/>
    </xf>
    <xf numFmtId="1" fontId="15" fillId="0" borderId="0" xfId="0" applyNumberFormat="1" applyFont="1" applyFill="1" applyBorder="1" applyAlignment="1" applyProtection="1">
      <alignment horizontal="center" vertical="center"/>
    </xf>
    <xf numFmtId="1" fontId="3" fillId="0" borderId="0" xfId="0" applyNumberFormat="1" applyFont="1" applyBorder="1" applyAlignment="1" applyProtection="1">
      <alignment horizontal="center" vertical="center"/>
    </xf>
    <xf numFmtId="1" fontId="3" fillId="7" borderId="0" xfId="0" applyNumberFormat="1" applyFont="1" applyFill="1" applyBorder="1" applyAlignment="1" applyProtection="1">
      <alignment horizontal="center" vertical="center"/>
    </xf>
    <xf numFmtId="1" fontId="3" fillId="0" borderId="0" xfId="0" applyNumberFormat="1" applyFont="1" applyAlignment="1" applyProtection="1">
      <alignment horizontal="center" vertical="center"/>
    </xf>
    <xf numFmtId="2" fontId="5" fillId="15" borderId="16" xfId="0" applyNumberFormat="1" applyFont="1" applyFill="1" applyBorder="1" applyAlignment="1" applyProtection="1">
      <alignment horizontal="center" vertical="center"/>
      <protection locked="0"/>
    </xf>
    <xf numFmtId="2" fontId="5" fillId="16" borderId="16" xfId="0" applyNumberFormat="1" applyFont="1" applyFill="1" applyBorder="1" applyAlignment="1" applyProtection="1">
      <alignment horizontal="center" vertical="center"/>
      <protection locked="0"/>
    </xf>
    <xf numFmtId="164" fontId="8" fillId="2" borderId="6" xfId="0" applyNumberFormat="1" applyFont="1" applyFill="1" applyBorder="1" applyAlignment="1" applyProtection="1">
      <alignment horizontal="center" vertical="center"/>
    </xf>
    <xf numFmtId="164" fontId="0" fillId="0" borderId="15" xfId="0" applyNumberFormat="1" applyBorder="1" applyAlignment="1" applyProtection="1">
      <alignment horizontal="center" vertical="center"/>
    </xf>
    <xf numFmtId="164" fontId="10" fillId="0" borderId="7" xfId="0" applyNumberFormat="1" applyFont="1" applyBorder="1" applyAlignment="1" applyProtection="1">
      <alignment horizontal="center" vertical="center"/>
    </xf>
    <xf numFmtId="1" fontId="8" fillId="9" borderId="11" xfId="0" applyNumberFormat="1" applyFont="1" applyFill="1" applyBorder="1" applyAlignment="1" applyProtection="1">
      <alignment horizontal="center" vertical="center"/>
    </xf>
    <xf numFmtId="1" fontId="7" fillId="9" borderId="2" xfId="0" applyNumberFormat="1" applyFont="1" applyFill="1" applyBorder="1" applyAlignment="1" applyProtection="1">
      <alignment horizontal="center" vertical="center"/>
    </xf>
    <xf numFmtId="1" fontId="8" fillId="12" borderId="11" xfId="0" applyNumberFormat="1" applyFont="1" applyFill="1" applyBorder="1" applyAlignment="1" applyProtection="1">
      <alignment horizontal="center" vertical="center"/>
    </xf>
    <xf numFmtId="1" fontId="8" fillId="11" borderId="12" xfId="0" applyNumberFormat="1" applyFont="1" applyFill="1" applyBorder="1" applyAlignment="1" applyProtection="1">
      <alignment horizontal="center" vertical="center"/>
    </xf>
    <xf numFmtId="1" fontId="7" fillId="12" borderId="21" xfId="0" applyNumberFormat="1" applyFont="1" applyFill="1" applyBorder="1" applyAlignment="1" applyProtection="1">
      <alignment horizontal="center" vertical="center"/>
    </xf>
    <xf numFmtId="9" fontId="4" fillId="11" borderId="10" xfId="0" applyNumberFormat="1" applyFont="1" applyFill="1" applyBorder="1" applyAlignment="1" applyProtection="1">
      <alignment horizontal="center" vertical="center"/>
    </xf>
    <xf numFmtId="2" fontId="12" fillId="19" borderId="19" xfId="0" applyNumberFormat="1" applyFont="1" applyFill="1" applyBorder="1" applyAlignment="1">
      <alignment horizontal="center" vertical="center"/>
    </xf>
    <xf numFmtId="0" fontId="19" fillId="4" borderId="11" xfId="0" applyFont="1" applyFill="1" applyBorder="1" applyAlignment="1">
      <alignment horizontal="center" vertical="center"/>
    </xf>
    <xf numFmtId="164" fontId="19" fillId="11" borderId="13" xfId="0" applyNumberFormat="1" applyFont="1" applyFill="1" applyBorder="1" applyAlignment="1">
      <alignment horizontal="center" vertical="center"/>
    </xf>
    <xf numFmtId="0" fontId="20" fillId="0" borderId="0" xfId="0" applyFont="1" applyAlignment="1">
      <alignment horizontal="left" vertical="center"/>
    </xf>
    <xf numFmtId="164" fontId="20" fillId="0" borderId="0" xfId="0" applyNumberFormat="1" applyFont="1" applyAlignment="1">
      <alignment horizontal="center" vertical="center"/>
    </xf>
    <xf numFmtId="0" fontId="20" fillId="0" borderId="0" xfId="0" applyFont="1"/>
    <xf numFmtId="164" fontId="16" fillId="0" borderId="0" xfId="0" applyNumberFormat="1" applyFont="1" applyFill="1" applyBorder="1" applyAlignment="1" applyProtection="1">
      <alignment horizontal="center" vertical="center"/>
      <protection locked="0"/>
    </xf>
    <xf numFmtId="0" fontId="16" fillId="0" borderId="0" xfId="0" applyFont="1" applyFill="1" applyBorder="1"/>
    <xf numFmtId="164" fontId="3" fillId="0" borderId="0" xfId="0" applyNumberFormat="1" applyFont="1" applyBorder="1" applyAlignment="1" applyProtection="1">
      <alignment horizontal="center" vertical="center"/>
      <protection locked="0"/>
    </xf>
    <xf numFmtId="2" fontId="5" fillId="28" borderId="20" xfId="0" applyNumberFormat="1" applyFont="1" applyFill="1" applyBorder="1" applyAlignment="1" applyProtection="1">
      <alignment horizontal="center" vertical="center"/>
      <protection locked="0"/>
    </xf>
    <xf numFmtId="2" fontId="5" fillId="30" borderId="35" xfId="0" applyNumberFormat="1" applyFont="1" applyFill="1" applyBorder="1" applyAlignment="1" applyProtection="1">
      <alignment horizontal="center" vertical="center"/>
      <protection locked="0"/>
    </xf>
    <xf numFmtId="2" fontId="5" fillId="30" borderId="36" xfId="0" applyNumberFormat="1" applyFont="1" applyFill="1" applyBorder="1" applyAlignment="1" applyProtection="1">
      <alignment horizontal="center" vertical="center"/>
      <protection locked="0"/>
    </xf>
    <xf numFmtId="2" fontId="5" fillId="30" borderId="19" xfId="0" applyNumberFormat="1" applyFont="1" applyFill="1" applyBorder="1" applyAlignment="1" applyProtection="1">
      <alignment horizontal="center" vertical="center"/>
      <protection locked="0"/>
    </xf>
    <xf numFmtId="9" fontId="4" fillId="8" borderId="10" xfId="0" applyNumberFormat="1" applyFont="1" applyFill="1" applyBorder="1" applyAlignment="1" applyProtection="1">
      <alignment horizontal="center" vertical="center"/>
      <protection locked="0"/>
    </xf>
    <xf numFmtId="9" fontId="4" fillId="25" borderId="10" xfId="0" applyNumberFormat="1" applyFont="1" applyFill="1" applyBorder="1" applyAlignment="1" applyProtection="1">
      <alignment horizontal="center" vertical="center"/>
      <protection locked="0"/>
    </xf>
    <xf numFmtId="9" fontId="4" fillId="25" borderId="1" xfId="0" applyNumberFormat="1" applyFont="1" applyFill="1" applyBorder="1" applyAlignment="1" applyProtection="1">
      <alignment horizontal="center" vertical="center"/>
      <protection locked="0"/>
    </xf>
    <xf numFmtId="9" fontId="4" fillId="7" borderId="10" xfId="0" applyNumberFormat="1" applyFont="1" applyFill="1" applyBorder="1" applyAlignment="1" applyProtection="1">
      <alignment horizontal="center" vertical="center"/>
      <protection locked="0"/>
    </xf>
    <xf numFmtId="9" fontId="4" fillId="7" borderId="1" xfId="0" applyNumberFormat="1" applyFont="1" applyFill="1" applyBorder="1" applyAlignment="1" applyProtection="1">
      <alignment horizontal="center" vertical="center"/>
      <protection locked="0"/>
    </xf>
    <xf numFmtId="9" fontId="4" fillId="7" borderId="37"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xf>
    <xf numFmtId="2" fontId="18" fillId="0" borderId="0" xfId="0" applyNumberFormat="1" applyFont="1" applyFill="1" applyBorder="1" applyAlignment="1">
      <alignment horizontal="center"/>
    </xf>
    <xf numFmtId="1" fontId="7" fillId="12" borderId="20" xfId="0" applyNumberFormat="1" applyFont="1" applyFill="1" applyBorder="1" applyAlignment="1" applyProtection="1">
      <alignment horizontal="center" vertical="center"/>
    </xf>
    <xf numFmtId="2" fontId="5" fillId="15" borderId="1" xfId="0" applyNumberFormat="1" applyFont="1" applyFill="1" applyBorder="1" applyAlignment="1" applyProtection="1">
      <alignment horizontal="center" vertical="center"/>
      <protection locked="0"/>
    </xf>
    <xf numFmtId="164" fontId="19" fillId="11" borderId="7" xfId="0" applyNumberFormat="1" applyFont="1" applyFill="1" applyBorder="1" applyAlignment="1">
      <alignment horizontal="center"/>
    </xf>
    <xf numFmtId="2" fontId="4" fillId="6" borderId="38" xfId="0" applyNumberFormat="1" applyFont="1" applyFill="1" applyBorder="1" applyAlignment="1">
      <alignment horizontal="right"/>
    </xf>
    <xf numFmtId="2" fontId="0" fillId="6" borderId="38" xfId="0" applyNumberFormat="1" applyFill="1" applyBorder="1"/>
    <xf numFmtId="2" fontId="0" fillId="6" borderId="0" xfId="0" applyNumberFormat="1" applyFill="1" applyBorder="1"/>
    <xf numFmtId="2" fontId="4" fillId="6" borderId="0" xfId="0" applyNumberFormat="1" applyFont="1" applyFill="1" applyBorder="1" applyAlignment="1">
      <alignment horizontal="right" vertical="top"/>
    </xf>
    <xf numFmtId="0" fontId="4" fillId="6" borderId="0" xfId="0" applyFont="1" applyFill="1" applyBorder="1" applyAlignment="1">
      <alignment horizontal="left" vertical="top"/>
    </xf>
    <xf numFmtId="2" fontId="5" fillId="16" borderId="17" xfId="0" applyNumberFormat="1" applyFont="1" applyFill="1" applyBorder="1" applyAlignment="1">
      <alignment horizontal="center" vertical="center"/>
    </xf>
    <xf numFmtId="164" fontId="19" fillId="30" borderId="7" xfId="0" applyNumberFormat="1" applyFont="1" applyFill="1" applyBorder="1" applyAlignment="1">
      <alignment horizontal="center"/>
    </xf>
    <xf numFmtId="1" fontId="8" fillId="11" borderId="12" xfId="0" applyNumberFormat="1" applyFont="1" applyFill="1" applyBorder="1" applyAlignment="1" applyProtection="1">
      <alignment horizontal="center" vertical="center"/>
      <protection locked="0"/>
    </xf>
    <xf numFmtId="9" fontId="4" fillId="11" borderId="10" xfId="0" applyNumberFormat="1" applyFont="1" applyFill="1" applyBorder="1" applyAlignment="1" applyProtection="1">
      <alignment horizontal="center" vertical="center"/>
      <protection locked="0"/>
    </xf>
    <xf numFmtId="2" fontId="8" fillId="14" borderId="19" xfId="0" applyNumberFormat="1" applyFont="1" applyFill="1" applyBorder="1" applyAlignment="1" applyProtection="1">
      <alignment horizontal="center" vertical="center"/>
    </xf>
    <xf numFmtId="2" fontId="7" fillId="14" borderId="20" xfId="0" applyNumberFormat="1" applyFont="1" applyFill="1" applyBorder="1" applyAlignment="1" applyProtection="1">
      <alignment horizontal="center" vertical="center"/>
    </xf>
    <xf numFmtId="2" fontId="8" fillId="29" borderId="7" xfId="0" applyNumberFormat="1" applyFont="1" applyFill="1" applyBorder="1" applyAlignment="1" applyProtection="1">
      <alignment horizontal="center" vertical="center"/>
    </xf>
    <xf numFmtId="2" fontId="7" fillId="29" borderId="21" xfId="0" applyNumberFormat="1" applyFont="1" applyFill="1" applyBorder="1" applyAlignment="1" applyProtection="1">
      <alignment horizontal="center" vertical="center"/>
    </xf>
    <xf numFmtId="2" fontId="7" fillId="29" borderId="23" xfId="0" applyNumberFormat="1" applyFont="1" applyFill="1" applyBorder="1" applyAlignment="1" applyProtection="1">
      <alignment horizontal="center" vertical="center"/>
    </xf>
    <xf numFmtId="2" fontId="8" fillId="16" borderId="13" xfId="0" applyNumberFormat="1" applyFont="1" applyFill="1" applyBorder="1" applyAlignment="1" applyProtection="1">
      <alignment horizontal="center" vertical="center"/>
      <protection locked="0"/>
    </xf>
    <xf numFmtId="9" fontId="8" fillId="25" borderId="7" xfId="0" applyNumberFormat="1" applyFont="1" applyFill="1" applyBorder="1" applyAlignment="1" applyProtection="1">
      <alignment horizontal="center" vertical="center"/>
      <protection locked="0"/>
    </xf>
    <xf numFmtId="2" fontId="8" fillId="28" borderId="27" xfId="0" applyNumberFormat="1" applyFont="1" applyFill="1" applyBorder="1" applyAlignment="1" applyProtection="1">
      <alignment horizontal="center" vertical="center"/>
      <protection locked="0"/>
    </xf>
    <xf numFmtId="2" fontId="8" fillId="7" borderId="7" xfId="0" applyNumberFormat="1" applyFont="1" applyFill="1" applyBorder="1" applyAlignment="1" applyProtection="1">
      <alignment horizontal="center" vertical="center"/>
      <protection locked="0"/>
    </xf>
    <xf numFmtId="2" fontId="8" fillId="30" borderId="6" xfId="0" applyNumberFormat="1" applyFont="1" applyFill="1" applyBorder="1" applyAlignment="1" applyProtection="1">
      <alignment horizontal="center" vertical="center"/>
      <protection locked="0"/>
    </xf>
    <xf numFmtId="1" fontId="8" fillId="8" borderId="12" xfId="0" applyNumberFormat="1" applyFont="1" applyFill="1" applyBorder="1" applyAlignment="1" applyProtection="1">
      <alignment horizontal="center" vertical="center"/>
      <protection locked="0"/>
    </xf>
    <xf numFmtId="2" fontId="8" fillId="15" borderId="13" xfId="0" applyNumberFormat="1" applyFont="1" applyFill="1" applyBorder="1" applyAlignment="1" applyProtection="1">
      <alignment horizontal="center" vertical="center"/>
      <protection locked="0"/>
    </xf>
    <xf numFmtId="0" fontId="5" fillId="8" borderId="3" xfId="0" applyFont="1" applyFill="1" applyBorder="1" applyAlignment="1">
      <alignment vertical="center"/>
    </xf>
    <xf numFmtId="2" fontId="5" fillId="16" borderId="3" xfId="0" applyNumberFormat="1" applyFont="1" applyFill="1" applyBorder="1" applyAlignment="1">
      <alignment vertical="center"/>
    </xf>
    <xf numFmtId="2" fontId="17" fillId="23" borderId="23" xfId="0" applyNumberFormat="1" applyFont="1" applyFill="1" applyBorder="1" applyAlignment="1">
      <alignment vertical="center"/>
    </xf>
    <xf numFmtId="2" fontId="17" fillId="23" borderId="27" xfId="0" applyNumberFormat="1" applyFont="1" applyFill="1" applyBorder="1" applyAlignment="1">
      <alignment vertical="center"/>
    </xf>
    <xf numFmtId="2" fontId="17" fillId="23" borderId="19" xfId="0" applyNumberFormat="1" applyFont="1" applyFill="1" applyBorder="1" applyAlignment="1">
      <alignment vertical="center"/>
    </xf>
    <xf numFmtId="0" fontId="5" fillId="8" borderId="17" xfId="0" applyFont="1" applyFill="1" applyBorder="1" applyAlignment="1">
      <alignment vertical="center"/>
    </xf>
    <xf numFmtId="2" fontId="5" fillId="16" borderId="17" xfId="0" applyNumberFormat="1" applyFont="1" applyFill="1" applyBorder="1" applyAlignment="1">
      <alignment vertical="center"/>
    </xf>
    <xf numFmtId="164" fontId="17" fillId="10" borderId="22" xfId="0" applyNumberFormat="1" applyFont="1" applyFill="1" applyBorder="1" applyAlignment="1" applyProtection="1">
      <alignment horizontal="center" vertical="center"/>
      <protection locked="0"/>
    </xf>
    <xf numFmtId="164" fontId="17" fillId="10" borderId="26" xfId="0" applyNumberFormat="1" applyFont="1" applyFill="1" applyBorder="1" applyAlignment="1" applyProtection="1">
      <alignment horizontal="center" vertical="center"/>
      <protection locked="0"/>
    </xf>
    <xf numFmtId="164" fontId="17" fillId="10" borderId="9" xfId="0" applyNumberFormat="1" applyFont="1" applyFill="1" applyBorder="1" applyAlignment="1" applyProtection="1">
      <alignment horizontal="center" vertical="center"/>
      <protection locked="0"/>
    </xf>
    <xf numFmtId="164" fontId="17" fillId="10" borderId="23" xfId="0" applyNumberFormat="1" applyFont="1" applyFill="1" applyBorder="1" applyAlignment="1" applyProtection="1">
      <alignment horizontal="center" vertical="center"/>
      <protection locked="0"/>
    </xf>
    <xf numFmtId="164" fontId="17" fillId="10" borderId="27" xfId="0" applyNumberFormat="1" applyFont="1" applyFill="1" applyBorder="1" applyAlignment="1" applyProtection="1">
      <alignment horizontal="center" vertical="center"/>
      <protection locked="0"/>
    </xf>
    <xf numFmtId="164" fontId="17" fillId="10" borderId="19" xfId="0" applyNumberFormat="1" applyFont="1" applyFill="1" applyBorder="1" applyAlignment="1" applyProtection="1">
      <alignment horizontal="center" vertical="center"/>
      <protection locked="0"/>
    </xf>
    <xf numFmtId="9" fontId="0" fillId="24" borderId="29" xfId="0" applyNumberFormat="1" applyFill="1" applyBorder="1" applyAlignment="1" applyProtection="1">
      <alignment horizontal="center" vertical="center"/>
    </xf>
    <xf numFmtId="9" fontId="0" fillId="24" borderId="32" xfId="0" applyNumberFormat="1" applyFill="1" applyBorder="1" applyAlignment="1" applyProtection="1">
      <alignment horizontal="center" vertical="center"/>
    </xf>
    <xf numFmtId="164" fontId="18" fillId="0" borderId="0" xfId="0" applyNumberFormat="1" applyFont="1" applyFill="1" applyBorder="1" applyAlignment="1" applyProtection="1">
      <alignment horizontal="center" vertical="center"/>
      <protection locked="0"/>
    </xf>
    <xf numFmtId="164" fontId="5" fillId="12" borderId="3" xfId="0" applyNumberFormat="1" applyFont="1" applyFill="1" applyBorder="1" applyAlignment="1">
      <alignment horizontal="center" vertical="center"/>
    </xf>
    <xf numFmtId="164" fontId="5" fillId="12" borderId="17" xfId="0" applyNumberFormat="1" applyFont="1" applyFill="1" applyBorder="1" applyAlignment="1">
      <alignment horizontal="center" vertical="center"/>
    </xf>
    <xf numFmtId="0" fontId="25" fillId="16" borderId="22" xfId="0" applyFont="1" applyFill="1" applyBorder="1" applyAlignment="1" applyProtection="1">
      <alignment horizontal="center" vertical="center"/>
      <protection locked="0"/>
    </xf>
    <xf numFmtId="0" fontId="25" fillId="16" borderId="26" xfId="0" applyFont="1" applyFill="1" applyBorder="1" applyAlignment="1" applyProtection="1">
      <alignment horizontal="center" vertical="center"/>
      <protection locked="0"/>
    </xf>
    <xf numFmtId="0" fontId="25" fillId="16" borderId="9" xfId="0" applyFont="1" applyFill="1" applyBorder="1" applyAlignment="1" applyProtection="1">
      <alignment horizontal="center" vertical="center"/>
      <protection locked="0"/>
    </xf>
    <xf numFmtId="0" fontId="25" fillId="16" borderId="23" xfId="0" applyFont="1" applyFill="1" applyBorder="1" applyAlignment="1" applyProtection="1">
      <alignment horizontal="center" vertical="center"/>
      <protection locked="0"/>
    </xf>
    <xf numFmtId="0" fontId="25" fillId="16" borderId="27" xfId="0" applyFont="1" applyFill="1" applyBorder="1" applyAlignment="1" applyProtection="1">
      <alignment horizontal="center" vertical="center"/>
      <protection locked="0"/>
    </xf>
    <xf numFmtId="0" fontId="25" fillId="16" borderId="19" xfId="0" applyFont="1" applyFill="1" applyBorder="1" applyAlignment="1" applyProtection="1">
      <alignment horizontal="center" vertical="center"/>
      <protection locked="0"/>
    </xf>
    <xf numFmtId="2" fontId="26" fillId="0" borderId="0" xfId="0" applyNumberFormat="1" applyFont="1" applyFill="1" applyBorder="1" applyAlignment="1">
      <alignment horizontal="center" vertical="center"/>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xf>
    <xf numFmtId="0" fontId="3" fillId="0" borderId="0" xfId="0" applyFont="1" applyAlignment="1">
      <alignment horizontal="center"/>
    </xf>
    <xf numFmtId="0" fontId="8" fillId="9" borderId="22" xfId="0" applyFont="1" applyFill="1" applyBorder="1" applyAlignment="1" applyProtection="1">
      <alignment horizontal="center" vertical="center"/>
    </xf>
    <xf numFmtId="0" fontId="8" fillId="9" borderId="9" xfId="0" applyFont="1" applyFill="1" applyBorder="1" applyAlignment="1" applyProtection="1">
      <alignment horizontal="center" vertical="center"/>
    </xf>
    <xf numFmtId="0" fontId="8" fillId="9" borderId="23" xfId="0" applyFont="1" applyFill="1" applyBorder="1" applyAlignment="1" applyProtection="1">
      <alignment horizontal="center" vertical="center"/>
    </xf>
    <xf numFmtId="0" fontId="8" fillId="9" borderId="19" xfId="0" applyFont="1" applyFill="1" applyBorder="1" applyAlignment="1" applyProtection="1">
      <alignment horizontal="center" vertical="center"/>
    </xf>
    <xf numFmtId="0" fontId="8" fillId="10" borderId="3" xfId="0" applyFont="1" applyFill="1" applyBorder="1" applyAlignment="1" applyProtection="1">
      <alignment horizontal="center" vertical="center"/>
      <protection locked="0"/>
    </xf>
    <xf numFmtId="0" fontId="8" fillId="10" borderId="17" xfId="0" applyFont="1" applyFill="1" applyBorder="1" applyAlignment="1" applyProtection="1">
      <alignment horizontal="center" vertical="center"/>
      <protection locked="0"/>
    </xf>
    <xf numFmtId="0" fontId="5" fillId="12" borderId="3" xfId="0" applyFont="1" applyFill="1" applyBorder="1" applyAlignment="1">
      <alignment horizontal="center" vertical="center"/>
    </xf>
    <xf numFmtId="0" fontId="5" fillId="12" borderId="17" xfId="0" applyFont="1" applyFill="1" applyBorder="1" applyAlignment="1">
      <alignment horizontal="center" vertical="center"/>
    </xf>
    <xf numFmtId="0" fontId="25" fillId="16" borderId="3" xfId="0" applyFont="1" applyFill="1" applyBorder="1" applyAlignment="1" applyProtection="1">
      <alignment horizontal="center" vertical="center"/>
      <protection locked="0"/>
    </xf>
    <xf numFmtId="0" fontId="25" fillId="16" borderId="17" xfId="0" applyFont="1" applyFill="1" applyBorder="1" applyAlignment="1" applyProtection="1">
      <alignment horizontal="center" vertical="center"/>
      <protection locked="0"/>
    </xf>
    <xf numFmtId="164" fontId="0" fillId="0" borderId="28" xfId="0" applyNumberFormat="1" applyBorder="1" applyAlignment="1" applyProtection="1">
      <alignment horizontal="center" vertical="center"/>
    </xf>
    <xf numFmtId="164" fontId="0" fillId="0" borderId="2" xfId="0" applyNumberFormat="1" applyBorder="1" applyAlignment="1" applyProtection="1">
      <alignment horizontal="center" vertical="center"/>
    </xf>
    <xf numFmtId="164" fontId="0" fillId="0" borderId="33" xfId="0" applyNumberFormat="1"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4" xfId="0" applyBorder="1" applyAlignment="1" applyProtection="1">
      <alignment horizontal="center" vertical="center"/>
    </xf>
    <xf numFmtId="9" fontId="0" fillId="24" borderId="28" xfId="0" applyNumberFormat="1" applyFill="1" applyBorder="1" applyAlignment="1" applyProtection="1">
      <alignment horizontal="center" vertical="center"/>
    </xf>
    <xf numFmtId="9" fontId="0" fillId="24" borderId="31" xfId="0" applyNumberFormat="1" applyFill="1" applyBorder="1" applyAlignment="1" applyProtection="1">
      <alignment horizontal="center" vertical="center"/>
    </xf>
    <xf numFmtId="1" fontId="6" fillId="27" borderId="4" xfId="0" applyNumberFormat="1" applyFont="1" applyFill="1" applyBorder="1" applyAlignment="1">
      <alignment horizontal="center" vertical="center"/>
    </xf>
    <xf numFmtId="1" fontId="6" fillId="27" borderId="5" xfId="0" applyNumberFormat="1" applyFont="1" applyFill="1" applyBorder="1" applyAlignment="1">
      <alignment horizontal="center" vertical="center"/>
    </xf>
    <xf numFmtId="1" fontId="6" fillId="27" borderId="6" xfId="0" applyNumberFormat="1" applyFont="1" applyFill="1" applyBorder="1" applyAlignment="1">
      <alignment horizontal="center" vertical="center"/>
    </xf>
    <xf numFmtId="2" fontId="0" fillId="0" borderId="26" xfId="0" applyNumberFormat="1" applyBorder="1" applyAlignment="1">
      <alignment horizontal="center"/>
    </xf>
    <xf numFmtId="2" fontId="0" fillId="0" borderId="0" xfId="0" applyNumberFormat="1" applyAlignment="1">
      <alignment horizontal="center"/>
    </xf>
    <xf numFmtId="2" fontId="4" fillId="6" borderId="22" xfId="0" applyNumberFormat="1" applyFont="1" applyFill="1" applyBorder="1" applyAlignment="1">
      <alignment horizontal="right" vertical="center"/>
    </xf>
    <xf numFmtId="2" fontId="4" fillId="6" borderId="38" xfId="0" applyNumberFormat="1" applyFont="1" applyFill="1" applyBorder="1" applyAlignment="1">
      <alignment horizontal="right" vertical="center"/>
    </xf>
    <xf numFmtId="2" fontId="24" fillId="6" borderId="26" xfId="0" applyNumberFormat="1" applyFont="1" applyFill="1" applyBorder="1" applyAlignment="1">
      <alignment horizontal="left" vertical="center"/>
    </xf>
    <xf numFmtId="2" fontId="24" fillId="6" borderId="0" xfId="0" applyNumberFormat="1" applyFont="1" applyFill="1" applyBorder="1" applyAlignment="1">
      <alignment horizontal="left" vertical="center"/>
    </xf>
    <xf numFmtId="2" fontId="0" fillId="6" borderId="0" xfId="0" applyNumberFormat="1" applyFill="1" applyBorder="1" applyAlignment="1">
      <alignment horizontal="left" vertical="center"/>
    </xf>
    <xf numFmtId="0" fontId="17" fillId="6" borderId="26" xfId="0" applyFont="1" applyFill="1" applyBorder="1" applyAlignment="1">
      <alignment horizontal="center" vertical="center"/>
    </xf>
    <xf numFmtId="0" fontId="17" fillId="6" borderId="0" xfId="0" applyFont="1" applyFill="1" applyBorder="1" applyAlignment="1">
      <alignment horizontal="center" vertical="center"/>
    </xf>
    <xf numFmtId="2" fontId="17" fillId="23" borderId="22" xfId="0" applyNumberFormat="1" applyFont="1" applyFill="1" applyBorder="1" applyAlignment="1">
      <alignment horizontal="center" vertical="center"/>
    </xf>
    <xf numFmtId="2" fontId="17" fillId="23" borderId="26" xfId="0" applyNumberFormat="1" applyFont="1" applyFill="1" applyBorder="1" applyAlignment="1">
      <alignment horizontal="center" vertical="center"/>
    </xf>
    <xf numFmtId="2" fontId="17" fillId="23" borderId="9" xfId="0" applyNumberFormat="1" applyFont="1" applyFill="1" applyBorder="1" applyAlignment="1">
      <alignment horizontal="center" vertical="center"/>
    </xf>
    <xf numFmtId="0" fontId="10" fillId="10" borderId="4" xfId="0" applyFont="1" applyFill="1" applyBorder="1" applyAlignment="1">
      <alignment horizontal="center"/>
    </xf>
    <xf numFmtId="0" fontId="10" fillId="10" borderId="5" xfId="0" applyFont="1" applyFill="1" applyBorder="1" applyAlignment="1">
      <alignment horizontal="center"/>
    </xf>
    <xf numFmtId="0" fontId="10" fillId="10" borderId="6" xfId="0" applyFont="1" applyFill="1" applyBorder="1" applyAlignment="1">
      <alignment horizontal="center"/>
    </xf>
    <xf numFmtId="0" fontId="10" fillId="17" borderId="4" xfId="0" applyFont="1" applyFill="1" applyBorder="1" applyAlignment="1">
      <alignment horizontal="center"/>
    </xf>
    <xf numFmtId="0" fontId="10" fillId="17" borderId="5" xfId="0" applyFont="1" applyFill="1" applyBorder="1" applyAlignment="1">
      <alignment horizontal="center"/>
    </xf>
    <xf numFmtId="0" fontId="10" fillId="17" borderId="6" xfId="0" applyFont="1" applyFill="1" applyBorder="1" applyAlignment="1">
      <alignment horizontal="center"/>
    </xf>
    <xf numFmtId="0" fontId="12" fillId="4" borderId="4" xfId="0"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10" fillId="26" borderId="4" xfId="0" applyFont="1" applyFill="1" applyBorder="1" applyAlignment="1">
      <alignment horizontal="center"/>
    </xf>
    <xf numFmtId="0" fontId="10" fillId="26" borderId="5" xfId="0" applyFont="1" applyFill="1" applyBorder="1" applyAlignment="1">
      <alignment horizontal="center"/>
    </xf>
    <xf numFmtId="0" fontId="10" fillId="26" borderId="6" xfId="0" applyFont="1" applyFill="1" applyBorder="1" applyAlignment="1">
      <alignment horizontal="center"/>
    </xf>
    <xf numFmtId="0" fontId="10" fillId="31" borderId="4" xfId="0" applyFont="1" applyFill="1" applyBorder="1" applyAlignment="1">
      <alignment horizontal="center"/>
    </xf>
    <xf numFmtId="0" fontId="10" fillId="31" borderId="5" xfId="0" applyFont="1" applyFill="1" applyBorder="1" applyAlignment="1">
      <alignment horizontal="center"/>
    </xf>
    <xf numFmtId="0" fontId="10" fillId="31" borderId="6" xfId="0" applyFont="1" applyFill="1" applyBorder="1" applyAlignment="1">
      <alignment horizont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19"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6"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23"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19" xfId="0" applyFont="1" applyFill="1" applyBorder="1" applyAlignment="1">
      <alignment horizontal="center" vertical="center"/>
    </xf>
    <xf numFmtId="2" fontId="5" fillId="9" borderId="3" xfId="0" applyNumberFormat="1" applyFont="1" applyFill="1" applyBorder="1" applyAlignment="1">
      <alignment horizontal="center" vertical="center"/>
    </xf>
    <xf numFmtId="0" fontId="5" fillId="9" borderId="17" xfId="0" applyFont="1" applyFill="1" applyBorder="1" applyAlignment="1">
      <alignment horizontal="center" vertical="center"/>
    </xf>
    <xf numFmtId="2" fontId="5" fillId="11" borderId="3" xfId="0" applyNumberFormat="1" applyFont="1" applyFill="1" applyBorder="1" applyAlignment="1">
      <alignment horizontal="center" vertical="center"/>
    </xf>
    <xf numFmtId="0" fontId="5" fillId="11" borderId="17" xfId="0" applyFont="1" applyFill="1" applyBorder="1" applyAlignment="1">
      <alignment horizontal="center" vertical="center"/>
    </xf>
    <xf numFmtId="2" fontId="25" fillId="32" borderId="22" xfId="0" applyNumberFormat="1" applyFont="1" applyFill="1" applyBorder="1" applyAlignment="1">
      <alignment horizontal="center" vertical="center"/>
    </xf>
    <xf numFmtId="2" fontId="25" fillId="32" borderId="26" xfId="0" applyNumberFormat="1" applyFont="1" applyFill="1" applyBorder="1" applyAlignment="1">
      <alignment horizontal="center" vertical="center"/>
    </xf>
    <xf numFmtId="2" fontId="25" fillId="32" borderId="9" xfId="0" applyNumberFormat="1" applyFont="1" applyFill="1" applyBorder="1" applyAlignment="1">
      <alignment horizontal="center" vertical="center"/>
    </xf>
    <xf numFmtId="2" fontId="25" fillId="32" borderId="23" xfId="0" applyNumberFormat="1" applyFont="1" applyFill="1" applyBorder="1" applyAlignment="1">
      <alignment horizontal="center" vertical="center"/>
    </xf>
    <xf numFmtId="2" fontId="25" fillId="32" borderId="27" xfId="0" applyNumberFormat="1" applyFont="1" applyFill="1" applyBorder="1" applyAlignment="1">
      <alignment horizontal="center" vertical="center"/>
    </xf>
    <xf numFmtId="2" fontId="25" fillId="32" borderId="19" xfId="0" applyNumberFormat="1" applyFont="1" applyFill="1" applyBorder="1" applyAlignment="1">
      <alignment horizontal="center" vertical="center"/>
    </xf>
    <xf numFmtId="0" fontId="5" fillId="8" borderId="3" xfId="0" applyFont="1" applyFill="1" applyBorder="1" applyAlignment="1">
      <alignment horizontal="center" vertical="center"/>
    </xf>
    <xf numFmtId="0" fontId="5" fillId="8" borderId="17" xfId="0" applyFont="1" applyFill="1" applyBorder="1" applyAlignment="1">
      <alignment horizontal="center" vertical="center"/>
    </xf>
    <xf numFmtId="164" fontId="5" fillId="16" borderId="3" xfId="0" applyNumberFormat="1" applyFont="1" applyFill="1" applyBorder="1" applyAlignment="1">
      <alignment horizontal="center" vertical="center"/>
    </xf>
    <xf numFmtId="164" fontId="5" fillId="16" borderId="17" xfId="0" applyNumberFormat="1" applyFont="1" applyFill="1" applyBorder="1" applyAlignment="1">
      <alignment horizontal="center" vertical="center"/>
    </xf>
  </cellXfs>
  <cellStyles count="1">
    <cellStyle name="Normal" xfId="0" builtinId="0"/>
  </cellStyles>
  <dxfs count="11">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Medium4"/>
  <colors>
    <mruColors>
      <color rgb="FFFF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790575</xdr:colOff>
          <xdr:row>2</xdr:row>
          <xdr:rowOff>47625</xdr:rowOff>
        </xdr:from>
        <xdr:to>
          <xdr:col>1</xdr:col>
          <xdr:colOff>514350</xdr:colOff>
          <xdr:row>3</xdr:row>
          <xdr:rowOff>85725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54864" tIns="36576" rIns="54864" bIns="36576" anchor="ctr" upright="1"/>
            <a:lstStyle/>
            <a:p>
              <a:pPr algn="ctr" rtl="0">
                <a:defRPr sz="1000"/>
              </a:pPr>
              <a:r>
                <a:rPr lang="es-ES" sz="2200" b="0" i="0" u="none" strike="noStrike" baseline="0">
                  <a:solidFill>
                    <a:srgbClr val="000000"/>
                  </a:solidFill>
                  <a:latin typeface="Arial Rounded MT Bold"/>
                </a:rPr>
                <a:t>GENERAR EVALUACIÓN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790575</xdr:colOff>
          <xdr:row>2</xdr:row>
          <xdr:rowOff>47625</xdr:rowOff>
        </xdr:from>
        <xdr:to>
          <xdr:col>1</xdr:col>
          <xdr:colOff>514350</xdr:colOff>
          <xdr:row>3</xdr:row>
          <xdr:rowOff>85725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54864" tIns="36576" rIns="54864" bIns="36576" anchor="ctr" upright="1"/>
            <a:lstStyle/>
            <a:p>
              <a:pPr algn="ctr" rtl="0">
                <a:defRPr sz="1000"/>
              </a:pPr>
              <a:r>
                <a:rPr lang="es-ES" sz="2200" b="0" i="0" u="none" strike="noStrike" baseline="0">
                  <a:solidFill>
                    <a:srgbClr val="000000"/>
                  </a:solidFill>
                  <a:latin typeface="Arial Rounded MT Bold"/>
                </a:rPr>
                <a:t>GENERAR EVALUACIÓN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790575</xdr:colOff>
          <xdr:row>2</xdr:row>
          <xdr:rowOff>47625</xdr:rowOff>
        </xdr:from>
        <xdr:to>
          <xdr:col>1</xdr:col>
          <xdr:colOff>514350</xdr:colOff>
          <xdr:row>3</xdr:row>
          <xdr:rowOff>85725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54864" tIns="36576" rIns="54864" bIns="36576" anchor="ctr" upright="1"/>
            <a:lstStyle/>
            <a:p>
              <a:pPr algn="ctr" rtl="0">
                <a:defRPr sz="1000"/>
              </a:pPr>
              <a:r>
                <a:rPr lang="es-ES" sz="2200" b="0" i="0" u="none" strike="noStrike" baseline="0">
                  <a:solidFill>
                    <a:srgbClr val="000000"/>
                  </a:solidFill>
                  <a:latin typeface="Arial Rounded MT Bold"/>
                </a:rPr>
                <a:t>GENERAR EVALUACIÓN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800100</xdr:colOff>
          <xdr:row>2</xdr:row>
          <xdr:rowOff>190500</xdr:rowOff>
        </xdr:from>
        <xdr:to>
          <xdr:col>1</xdr:col>
          <xdr:colOff>523875</xdr:colOff>
          <xdr:row>3</xdr:row>
          <xdr:rowOff>38100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54864" tIns="36576" rIns="54864" bIns="36576" anchor="ctr" upright="1"/>
            <a:lstStyle/>
            <a:p>
              <a:pPr algn="ctr" rtl="0">
                <a:defRPr sz="1000"/>
              </a:pPr>
              <a:r>
                <a:rPr lang="es-ES" sz="2200" b="0" i="0" u="none" strike="noStrike" baseline="0">
                  <a:solidFill>
                    <a:srgbClr val="000000"/>
                  </a:solidFill>
                  <a:latin typeface="Arial Rounded MT Bold"/>
                </a:rPr>
                <a:t>GENERAR EVALUACIÓN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790575</xdr:colOff>
          <xdr:row>2</xdr:row>
          <xdr:rowOff>47625</xdr:rowOff>
        </xdr:from>
        <xdr:to>
          <xdr:col>1</xdr:col>
          <xdr:colOff>514350</xdr:colOff>
          <xdr:row>3</xdr:row>
          <xdr:rowOff>85725</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54864" tIns="36576" rIns="54864" bIns="36576" anchor="ctr" upright="1"/>
            <a:lstStyle/>
            <a:p>
              <a:pPr algn="ctr" rtl="0">
                <a:defRPr sz="1000"/>
              </a:pPr>
              <a:r>
                <a:rPr lang="es-ES" sz="2200" b="0" i="0" u="none" strike="noStrike" baseline="0">
                  <a:solidFill>
                    <a:srgbClr val="000000"/>
                  </a:solidFill>
                  <a:latin typeface="Arial Rounded MT Bold"/>
                </a:rPr>
                <a:t>GENERAR EVALUACIÓN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790575</xdr:colOff>
          <xdr:row>2</xdr:row>
          <xdr:rowOff>47625</xdr:rowOff>
        </xdr:from>
        <xdr:to>
          <xdr:col>1</xdr:col>
          <xdr:colOff>514350</xdr:colOff>
          <xdr:row>3</xdr:row>
          <xdr:rowOff>85725</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54864" tIns="36576" rIns="54864" bIns="36576" anchor="ctr" upright="1"/>
            <a:lstStyle/>
            <a:p>
              <a:pPr algn="ctr" rtl="0">
                <a:defRPr sz="1000"/>
              </a:pPr>
              <a:r>
                <a:rPr lang="es-ES" sz="2200" b="0" i="0" u="none" strike="noStrike" baseline="0">
                  <a:solidFill>
                    <a:srgbClr val="000000"/>
                  </a:solidFill>
                  <a:latin typeface="Arial Rounded MT Bold"/>
                </a:rPr>
                <a:t>GENERAR EVALUACIÓN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790575</xdr:colOff>
          <xdr:row>2</xdr:row>
          <xdr:rowOff>47625</xdr:rowOff>
        </xdr:from>
        <xdr:to>
          <xdr:col>1</xdr:col>
          <xdr:colOff>514350</xdr:colOff>
          <xdr:row>3</xdr:row>
          <xdr:rowOff>85725</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54864" tIns="36576" rIns="54864" bIns="36576" anchor="ctr" upright="1"/>
            <a:lstStyle/>
            <a:p>
              <a:pPr algn="ctr" rtl="0">
                <a:defRPr sz="1000"/>
              </a:pPr>
              <a:r>
                <a:rPr lang="es-ES" sz="2200" b="0" i="0" u="none" strike="noStrike" baseline="0">
                  <a:solidFill>
                    <a:srgbClr val="000000"/>
                  </a:solidFill>
                  <a:latin typeface="Arial Rounded MT Bold"/>
                </a:rPr>
                <a:t>GENERAR EVALUACIÓN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790575</xdr:colOff>
          <xdr:row>2</xdr:row>
          <xdr:rowOff>47625</xdr:rowOff>
        </xdr:from>
        <xdr:to>
          <xdr:col>1</xdr:col>
          <xdr:colOff>514350</xdr:colOff>
          <xdr:row>3</xdr:row>
          <xdr:rowOff>85725</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54864" tIns="36576" rIns="54864" bIns="36576" anchor="ctr" upright="1"/>
            <a:lstStyle/>
            <a:p>
              <a:pPr algn="ctr" rtl="0">
                <a:defRPr sz="1000"/>
              </a:pPr>
              <a:r>
                <a:rPr lang="es-ES" sz="2200" b="0" i="0" u="none" strike="noStrike" baseline="0">
                  <a:solidFill>
                    <a:srgbClr val="000000"/>
                  </a:solidFill>
                  <a:latin typeface="Arial Rounded MT Bold"/>
                </a:rPr>
                <a:t>GENERAR EVALUACIÓN</a:t>
              </a:r>
            </a:p>
          </xdr:txBody>
        </xdr:sp>
        <xdr:clientData fPrintsWithSheet="0"/>
      </xdr:twoCellAnchor>
    </mc:Choice>
    <mc:Fallback/>
  </mc:AlternateContent>
</xdr:wsDr>
</file>

<file path=xl/theme/theme1.xml><?xml version="1.0" encoding="utf-8"?>
<a:theme xmlns:a="http://schemas.openxmlformats.org/drawingml/2006/main" name="Cielo">
  <a:themeElements>
    <a:clrScheme name="Cielo">
      <a:dk1>
        <a:sysClr val="windowText" lastClr="000000"/>
      </a:dk1>
      <a:lt1>
        <a:sysClr val="window" lastClr="FFFFFF"/>
      </a:lt1>
      <a:dk2>
        <a:srgbClr val="1782BF"/>
      </a:dk2>
      <a:lt2>
        <a:srgbClr val="62BCE9"/>
      </a:lt2>
      <a:accent1>
        <a:srgbClr val="073779"/>
      </a:accent1>
      <a:accent2>
        <a:srgbClr val="8FD9FB"/>
      </a:accent2>
      <a:accent3>
        <a:srgbClr val="FFCC00"/>
      </a:accent3>
      <a:accent4>
        <a:srgbClr val="EB6615"/>
      </a:accent4>
      <a:accent5>
        <a:srgbClr val="C76402"/>
      </a:accent5>
      <a:accent6>
        <a:srgbClr val="B523B4"/>
      </a:accent6>
      <a:hlink>
        <a:srgbClr val="FFDE26"/>
      </a:hlink>
      <a:folHlink>
        <a:srgbClr val="DEBE00"/>
      </a:folHlink>
    </a:clrScheme>
    <a:fontScheme name="Cielo">
      <a:majorFont>
        <a:latin typeface="Arial Rounded MT Bold"/>
        <a:ea typeface=""/>
        <a:cs typeface=""/>
        <a:font script="Jpan" typeface="ＭＳ Ｐゴシック"/>
      </a:majorFont>
      <a:minorFont>
        <a:latin typeface="Arial Rounded MT Bold"/>
        <a:ea typeface=""/>
        <a:cs typeface=""/>
        <a:font script="Jpan" typeface="ＭＳ Ｐゴシック"/>
      </a:minorFont>
    </a:fontScheme>
    <a:fmtScheme name="Cielo">
      <a:fillStyleLst>
        <a:solidFill>
          <a:schemeClr val="phClr"/>
        </a:solidFill>
        <a:solidFill>
          <a:schemeClr val="phClr">
            <a:alpha val="50000"/>
          </a:schemeClr>
        </a:solidFill>
        <a:gradFill rotWithShape="1">
          <a:gsLst>
            <a:gs pos="0">
              <a:schemeClr val="phClr">
                <a:shade val="30000"/>
                <a:satMod val="130000"/>
              </a:schemeClr>
            </a:gs>
            <a:gs pos="80000">
              <a:schemeClr val="phClr">
                <a:shade val="93000"/>
                <a:satMod val="130000"/>
              </a:schemeClr>
            </a:gs>
            <a:gs pos="100000">
              <a:schemeClr val="phClr">
                <a:shade val="94000"/>
                <a:satMod val="135000"/>
              </a:schemeClr>
            </a:gs>
          </a:gsLst>
          <a:lin ang="14400000" scaled="1"/>
        </a:gradFill>
      </a:fillStyleLst>
      <a:lnStyleLst>
        <a:ln w="12700" cap="flat" cmpd="sng" algn="ctr">
          <a:solidFill>
            <a:schemeClr val="phClr">
              <a:shade val="95000"/>
              <a:satMod val="105000"/>
            </a:schemeClr>
          </a:solidFill>
          <a:prstDash val="solid"/>
        </a:ln>
        <a:ln w="31750" cap="flat" cmpd="sng" algn="ctr">
          <a:solidFill>
            <a:schemeClr val="phClr"/>
          </a:solidFill>
          <a:prstDash val="solid"/>
        </a:ln>
        <a:ln w="63500" cap="flat" cmpd="sng" algn="ctr">
          <a:solidFill>
            <a:schemeClr val="phClr"/>
          </a:solidFill>
          <a:prstDash val="solid"/>
        </a:ln>
      </a:lnStyleLst>
      <a:effectStyleLst>
        <a:effectStyle>
          <a:effectLst/>
        </a:effectStyle>
        <a:effectStyle>
          <a:effectLst>
            <a:outerShdw blurRad="88900" dist="63500" dir="3000000" algn="br" rotWithShape="0">
              <a:srgbClr val="000000">
                <a:alpha val="35000"/>
              </a:srgbClr>
            </a:outerShdw>
          </a:effectLst>
        </a:effectStyle>
        <a:effectStyle>
          <a:effectLst>
            <a:innerShdw blurRad="50800" dist="25400" dir="6600000">
              <a:srgbClr val="000000">
                <a:alpha val="50000"/>
              </a:srgbClr>
            </a:innerShdw>
            <a:reflection blurRad="12700" stA="26000" endPos="28000" dist="38100" dir="5400000" sy="-100000" rotWithShape="0"/>
          </a:effectLst>
        </a:effectStyle>
      </a:effectStyleLst>
      <a:bgFillStyleLst>
        <a:solidFill>
          <a:schemeClr val="phClr"/>
        </a:solidFill>
        <a:gradFill rotWithShape="1">
          <a:gsLst>
            <a:gs pos="0">
              <a:schemeClr val="phClr">
                <a:tint val="100000"/>
                <a:satMod val="140000"/>
                <a:lumMod val="105000"/>
              </a:schemeClr>
            </a:gs>
            <a:gs pos="100000">
              <a:schemeClr val="phClr">
                <a:shade val="20000"/>
                <a:satMod val="250000"/>
                <a:lumMod val="110000"/>
              </a:schemeClr>
            </a:gs>
          </a:gsLst>
          <a:path path="circle">
            <a:fillToRect l="50000" t="50000" r="50000" b="50000"/>
          </a:path>
        </a:gradFill>
        <a:gradFill rotWithShape="1">
          <a:gsLst>
            <a:gs pos="0">
              <a:schemeClr val="phClr">
                <a:tint val="80000"/>
                <a:satMod val="300000"/>
              </a:schemeClr>
            </a:gs>
            <a:gs pos="100000">
              <a:schemeClr val="phClr">
                <a:shade val="30000"/>
                <a:satMod val="20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omments" Target="../comments2.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ctrlProp" Target="../ctrlProps/ctrlProp4.xml"/><Relationship Id="rId7" Type="http://schemas.openxmlformats.org/officeDocument/2006/relationships/ctrlProp" Target="../ctrlProps/ctrlProp8.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112"/>
  <sheetViews>
    <sheetView tabSelected="1" zoomScale="70" zoomScaleNormal="70" workbookViewId="0">
      <pane ySplit="1" topLeftCell="A2" activePane="bottomLeft" state="frozen"/>
      <selection pane="bottomLeft" activeCell="B11" sqref="B11"/>
    </sheetView>
  </sheetViews>
  <sheetFormatPr baseColWidth="10" defaultRowHeight="15" x14ac:dyDescent="0.2"/>
  <cols>
    <col min="1" max="1" width="10" style="1" customWidth="1"/>
    <col min="2" max="2" width="45.8984375" style="2" customWidth="1"/>
    <col min="3" max="5" width="3.69921875" style="47" customWidth="1"/>
    <col min="6" max="6" width="22.19921875" style="64" customWidth="1"/>
    <col min="7" max="7" width="13.59765625" style="3" customWidth="1"/>
    <col min="8" max="8" width="9.19921875" style="68" customWidth="1"/>
    <col min="9" max="9" width="22.09765625" style="3" customWidth="1"/>
    <col min="10" max="10" width="17.3984375" customWidth="1"/>
    <col min="11" max="11" width="15.59765625" customWidth="1"/>
    <col min="12" max="12" width="14.59765625" customWidth="1"/>
    <col min="16" max="16" width="11.19921875" customWidth="1"/>
    <col min="19" max="19" width="12.796875" bestFit="1" customWidth="1"/>
  </cols>
  <sheetData>
    <row r="1" spans="1:23" s="41" customFormat="1" ht="18.75" thickBot="1" x14ac:dyDescent="0.3">
      <c r="A1" s="38" t="s">
        <v>0</v>
      </c>
      <c r="B1" s="39" t="s">
        <v>1</v>
      </c>
      <c r="C1" s="39" t="s">
        <v>28</v>
      </c>
      <c r="D1" s="39" t="s">
        <v>29</v>
      </c>
      <c r="E1" s="39" t="s">
        <v>30</v>
      </c>
      <c r="F1" s="61" t="s">
        <v>14</v>
      </c>
      <c r="G1" s="40" t="s">
        <v>2</v>
      </c>
      <c r="H1" s="65" t="s">
        <v>31</v>
      </c>
      <c r="I1" s="44"/>
    </row>
    <row r="2" spans="1:23" ht="15.75" customHeight="1" x14ac:dyDescent="0.2">
      <c r="A2" s="6">
        <v>1</v>
      </c>
      <c r="B2" s="14"/>
      <c r="C2" s="45"/>
      <c r="D2" s="45"/>
      <c r="E2" s="45"/>
      <c r="F2" s="62"/>
      <c r="G2" s="59" t="e">
        <f>IF(F2&gt;0,F2,U18)</f>
        <v>#DIV/0!</v>
      </c>
      <c r="H2" s="66">
        <f>COUNTA(C2:E2)</f>
        <v>0</v>
      </c>
      <c r="I2" s="132" t="s">
        <v>44</v>
      </c>
      <c r="J2" s="133"/>
      <c r="K2" s="133"/>
      <c r="L2" s="134"/>
    </row>
    <row r="3" spans="1:23" ht="15.75" thickBot="1" x14ac:dyDescent="0.25">
      <c r="A3" s="6">
        <v>2</v>
      </c>
      <c r="B3" s="14"/>
      <c r="C3" s="45"/>
      <c r="D3" s="45"/>
      <c r="E3" s="45"/>
      <c r="F3" s="62"/>
      <c r="G3" s="59" t="e">
        <f>IF(F3&gt;0,F3,U18)</f>
        <v>#DIV/0!</v>
      </c>
      <c r="H3" s="66">
        <f t="shared" ref="H3:H66" si="0">COUNTA(C3:E3)</f>
        <v>0</v>
      </c>
      <c r="I3" s="135"/>
      <c r="J3" s="136"/>
      <c r="K3" s="136"/>
      <c r="L3" s="137"/>
      <c r="M3" s="54"/>
      <c r="N3" s="54"/>
    </row>
    <row r="4" spans="1:23" ht="15.75" thickBot="1" x14ac:dyDescent="0.25">
      <c r="A4" s="6">
        <v>3</v>
      </c>
      <c r="B4" s="14"/>
      <c r="C4" s="45"/>
      <c r="D4" s="45"/>
      <c r="E4" s="45"/>
      <c r="F4" s="62"/>
      <c r="G4" s="59" t="e">
        <f>IF(F4&gt;0,F4,U18)</f>
        <v>#DIV/0!</v>
      </c>
      <c r="H4" s="66">
        <f t="shared" si="0"/>
        <v>0</v>
      </c>
      <c r="I4" s="42"/>
      <c r="M4" s="54"/>
      <c r="N4" s="54"/>
    </row>
    <row r="5" spans="1:23" x14ac:dyDescent="0.2">
      <c r="A5" s="6">
        <v>4</v>
      </c>
      <c r="B5" s="14"/>
      <c r="C5" s="45"/>
      <c r="D5" s="45"/>
      <c r="E5" s="45"/>
      <c r="F5" s="62"/>
      <c r="G5" s="59" t="e">
        <f>IF(F5&gt;0,F5,U18)</f>
        <v>#DIV/0!</v>
      </c>
      <c r="H5" s="66">
        <f t="shared" si="0"/>
        <v>0</v>
      </c>
      <c r="I5" s="141" t="s">
        <v>42</v>
      </c>
      <c r="J5" s="143"/>
      <c r="K5" s="144"/>
      <c r="L5" s="145"/>
      <c r="M5" s="16">
        <v>4</v>
      </c>
      <c r="N5" s="54"/>
    </row>
    <row r="6" spans="1:23" ht="18.75" customHeight="1" thickBot="1" x14ac:dyDescent="0.25">
      <c r="A6" s="6">
        <v>5</v>
      </c>
      <c r="B6" s="14"/>
      <c r="C6" s="45"/>
      <c r="D6" s="45"/>
      <c r="E6" s="45"/>
      <c r="F6" s="62"/>
      <c r="G6" s="59" t="e">
        <f>IF(F6&gt;0,F6,U18)</f>
        <v>#DIV/0!</v>
      </c>
      <c r="H6" s="66">
        <f t="shared" si="0"/>
        <v>0</v>
      </c>
      <c r="I6" s="142"/>
      <c r="J6" s="146"/>
      <c r="K6" s="147"/>
      <c r="L6" s="148"/>
      <c r="M6" s="16">
        <v>5</v>
      </c>
      <c r="N6" s="16">
        <v>1</v>
      </c>
    </row>
    <row r="7" spans="1:23" x14ac:dyDescent="0.2">
      <c r="A7" s="6">
        <v>6</v>
      </c>
      <c r="B7" s="14"/>
      <c r="C7" s="45"/>
      <c r="D7" s="45"/>
      <c r="E7" s="45"/>
      <c r="F7" s="62"/>
      <c r="G7" s="59" t="e">
        <f>IF(F7&gt;0,F7,U18)</f>
        <v>#DIV/0!</v>
      </c>
      <c r="H7" s="66">
        <f t="shared" si="0"/>
        <v>0</v>
      </c>
      <c r="I7" s="141" t="s">
        <v>43</v>
      </c>
      <c r="J7" s="143"/>
      <c r="K7" s="144"/>
      <c r="L7" s="145"/>
      <c r="M7" s="16">
        <v>10</v>
      </c>
      <c r="N7" s="16">
        <v>2</v>
      </c>
    </row>
    <row r="8" spans="1:23" ht="15.75" thickBot="1" x14ac:dyDescent="0.25">
      <c r="A8" s="6">
        <v>7</v>
      </c>
      <c r="B8" s="14"/>
      <c r="C8" s="45"/>
      <c r="D8" s="45"/>
      <c r="E8" s="45"/>
      <c r="F8" s="62"/>
      <c r="G8" s="59" t="e">
        <f>IF(F8&gt;0,F8,U18)</f>
        <v>#DIV/0!</v>
      </c>
      <c r="H8" s="66">
        <f t="shared" si="0"/>
        <v>0</v>
      </c>
      <c r="I8" s="142"/>
      <c r="J8" s="146"/>
      <c r="K8" s="147"/>
      <c r="L8" s="148"/>
      <c r="M8" s="16"/>
      <c r="N8" s="16">
        <v>3</v>
      </c>
    </row>
    <row r="9" spans="1:23" ht="15" customHeight="1" x14ac:dyDescent="0.2">
      <c r="A9" s="6">
        <v>8</v>
      </c>
      <c r="B9" s="14"/>
      <c r="C9" s="45"/>
      <c r="D9" s="45"/>
      <c r="E9" s="45"/>
      <c r="F9" s="62"/>
      <c r="G9" s="59" t="e">
        <f>IF(F9&gt;0,F9,U18)</f>
        <v>#DIV/0!</v>
      </c>
      <c r="H9" s="66">
        <f t="shared" si="0"/>
        <v>0</v>
      </c>
      <c r="I9" s="141" t="s">
        <v>58</v>
      </c>
      <c r="J9" s="161"/>
      <c r="K9" s="159" t="s">
        <v>59</v>
      </c>
      <c r="L9" s="161"/>
      <c r="Q9" s="53"/>
      <c r="R9" s="54"/>
      <c r="S9" s="54"/>
      <c r="T9" s="54"/>
      <c r="U9" s="54"/>
      <c r="V9" s="54"/>
      <c r="W9" s="54"/>
    </row>
    <row r="10" spans="1:23" ht="15.75" customHeight="1" thickBot="1" x14ac:dyDescent="0.25">
      <c r="A10" s="6">
        <v>9</v>
      </c>
      <c r="B10" s="14"/>
      <c r="C10" s="45"/>
      <c r="D10" s="45"/>
      <c r="E10" s="45"/>
      <c r="F10" s="62"/>
      <c r="G10" s="59" t="e">
        <f>IF(F10&gt;0,F10,U18)</f>
        <v>#DIV/0!</v>
      </c>
      <c r="H10" s="66">
        <f t="shared" si="0"/>
        <v>0</v>
      </c>
      <c r="I10" s="142"/>
      <c r="J10" s="162"/>
      <c r="K10" s="160"/>
      <c r="L10" s="162"/>
      <c r="Q10" s="88"/>
      <c r="R10" s="16"/>
      <c r="S10" s="152" t="s">
        <v>9</v>
      </c>
      <c r="T10" s="152"/>
      <c r="U10" s="16">
        <f>K14</f>
        <v>5</v>
      </c>
      <c r="V10" s="16"/>
      <c r="W10" s="54"/>
    </row>
    <row r="11" spans="1:23" x14ac:dyDescent="0.2">
      <c r="A11" s="6">
        <v>10</v>
      </c>
      <c r="B11" s="14"/>
      <c r="C11" s="45"/>
      <c r="D11" s="45"/>
      <c r="E11" s="45"/>
      <c r="F11" s="62"/>
      <c r="G11" s="59" t="e">
        <f>IF(F11&gt;0,F11,U18)</f>
        <v>#DIV/0!</v>
      </c>
      <c r="H11" s="66">
        <f t="shared" si="0"/>
        <v>0</v>
      </c>
      <c r="I11" s="141" t="s">
        <v>55</v>
      </c>
      <c r="J11" s="143"/>
      <c r="K11" s="144"/>
      <c r="L11" s="145"/>
      <c r="Q11" s="88"/>
      <c r="R11" s="16"/>
      <c r="S11" s="152" t="s">
        <v>8</v>
      </c>
      <c r="T11" s="152"/>
      <c r="U11" s="16">
        <f>COUNTA(B2:B111)</f>
        <v>0</v>
      </c>
      <c r="V11" s="16"/>
      <c r="W11" s="54"/>
    </row>
    <row r="12" spans="1:23" ht="15.75" thickBot="1" x14ac:dyDescent="0.25">
      <c r="A12" s="6">
        <v>11</v>
      </c>
      <c r="B12" s="14"/>
      <c r="C12" s="45"/>
      <c r="D12" s="45"/>
      <c r="E12" s="45"/>
      <c r="F12" s="62"/>
      <c r="G12" s="59" t="e">
        <f>IF(F12&gt;0,F12,U18)</f>
        <v>#DIV/0!</v>
      </c>
      <c r="H12" s="66">
        <f t="shared" si="0"/>
        <v>0</v>
      </c>
      <c r="I12" s="142"/>
      <c r="J12" s="146"/>
      <c r="K12" s="147"/>
      <c r="L12" s="148"/>
      <c r="Q12" s="88"/>
      <c r="R12" s="16"/>
      <c r="S12" s="16"/>
      <c r="T12" s="16"/>
      <c r="U12" s="16"/>
      <c r="V12" s="16"/>
      <c r="W12" s="54"/>
    </row>
    <row r="13" spans="1:23" ht="15.75" thickBot="1" x14ac:dyDescent="0.25">
      <c r="A13" s="6">
        <v>12</v>
      </c>
      <c r="B13" s="14"/>
      <c r="C13" s="45"/>
      <c r="D13" s="45"/>
      <c r="E13" s="45"/>
      <c r="F13" s="62"/>
      <c r="G13" s="59" t="e">
        <f>IF(F13&gt;0,F13,U18)</f>
        <v>#DIV/0!</v>
      </c>
      <c r="H13" s="66">
        <f t="shared" si="0"/>
        <v>0</v>
      </c>
      <c r="Q13" s="88"/>
      <c r="R13" s="16"/>
      <c r="S13" s="152" t="s">
        <v>10</v>
      </c>
      <c r="T13" s="152"/>
      <c r="U13" s="16" t="e">
        <f>U10/U11</f>
        <v>#DIV/0!</v>
      </c>
      <c r="V13" s="16"/>
      <c r="W13" s="54"/>
    </row>
    <row r="14" spans="1:23" x14ac:dyDescent="0.2">
      <c r="A14" s="6">
        <v>13</v>
      </c>
      <c r="B14" s="14"/>
      <c r="C14" s="45"/>
      <c r="D14" s="45"/>
      <c r="E14" s="45"/>
      <c r="F14" s="62"/>
      <c r="G14" s="59" t="e">
        <f>IF(F14&gt;0,F14,U18)</f>
        <v>#DIV/0!</v>
      </c>
      <c r="H14" s="66">
        <f t="shared" si="0"/>
        <v>0</v>
      </c>
      <c r="I14" s="153" t="s">
        <v>15</v>
      </c>
      <c r="J14" s="154"/>
      <c r="K14" s="157">
        <v>5</v>
      </c>
      <c r="Q14" s="88"/>
      <c r="R14" s="16"/>
      <c r="S14" s="16"/>
      <c r="T14" s="16"/>
      <c r="U14" s="16"/>
      <c r="V14" s="16"/>
      <c r="W14" s="54"/>
    </row>
    <row r="15" spans="1:23" ht="15.75" thickBot="1" x14ac:dyDescent="0.25">
      <c r="A15" s="6">
        <v>14</v>
      </c>
      <c r="B15" s="14"/>
      <c r="C15" s="45"/>
      <c r="D15" s="45"/>
      <c r="E15" s="45"/>
      <c r="F15" s="62"/>
      <c r="G15" s="59" t="e">
        <f>IF(F15&gt;0,F15,U18)</f>
        <v>#DIV/0!</v>
      </c>
      <c r="H15" s="66">
        <f t="shared" si="0"/>
        <v>0</v>
      </c>
      <c r="I15" s="155"/>
      <c r="J15" s="156"/>
      <c r="K15" s="158"/>
      <c r="Q15" s="88"/>
      <c r="R15" s="16"/>
      <c r="S15" s="16"/>
      <c r="T15" s="16"/>
      <c r="U15" s="16"/>
      <c r="V15" s="16"/>
      <c r="W15" s="54"/>
    </row>
    <row r="16" spans="1:23" x14ac:dyDescent="0.2">
      <c r="A16" s="6">
        <v>15</v>
      </c>
      <c r="B16" s="14"/>
      <c r="C16" s="45"/>
      <c r="D16" s="45"/>
      <c r="E16" s="45"/>
      <c r="F16" s="62"/>
      <c r="G16" s="59" t="e">
        <f>IF(F16&gt;0,F16,U18)</f>
        <v>#DIV/0!</v>
      </c>
      <c r="H16" s="66">
        <f t="shared" si="0"/>
        <v>0</v>
      </c>
      <c r="I16" s="163" t="s">
        <v>36</v>
      </c>
      <c r="J16" s="166" t="s">
        <v>37</v>
      </c>
      <c r="Q16" s="88"/>
      <c r="R16" s="16"/>
      <c r="S16" s="16" t="s">
        <v>11</v>
      </c>
      <c r="T16" s="56">
        <f>SUM(F2:F111)</f>
        <v>0</v>
      </c>
      <c r="U16" s="16"/>
      <c r="V16" s="16"/>
      <c r="W16" s="54"/>
    </row>
    <row r="17" spans="1:23" x14ac:dyDescent="0.2">
      <c r="A17" s="6">
        <v>16</v>
      </c>
      <c r="B17" s="14"/>
      <c r="C17" s="45"/>
      <c r="D17" s="45"/>
      <c r="E17" s="45"/>
      <c r="F17" s="62"/>
      <c r="G17" s="59" t="e">
        <f>IF(F17&gt;0,F17,U18)</f>
        <v>#DIV/0!</v>
      </c>
      <c r="H17" s="66">
        <f t="shared" si="0"/>
        <v>0</v>
      </c>
      <c r="I17" s="164"/>
      <c r="J17" s="167"/>
      <c r="Q17" s="88"/>
      <c r="R17" s="16"/>
      <c r="S17" s="16" t="s">
        <v>13</v>
      </c>
      <c r="T17" s="16">
        <f>COUNTA(F2:F111)</f>
        <v>0</v>
      </c>
      <c r="U17" s="16"/>
      <c r="V17" s="16"/>
      <c r="W17" s="54"/>
    </row>
    <row r="18" spans="1:23" ht="15.75" thickBot="1" x14ac:dyDescent="0.25">
      <c r="A18" s="6">
        <v>17</v>
      </c>
      <c r="B18" s="14"/>
      <c r="C18" s="45"/>
      <c r="D18" s="45"/>
      <c r="E18" s="45"/>
      <c r="F18" s="62"/>
      <c r="G18" s="59" t="e">
        <f>IF(F18&gt;0,F18,U18)</f>
        <v>#DIV/0!</v>
      </c>
      <c r="H18" s="66">
        <f t="shared" si="0"/>
        <v>0</v>
      </c>
      <c r="I18" s="165"/>
      <c r="J18" s="168"/>
      <c r="Q18" s="57"/>
      <c r="R18" s="58"/>
      <c r="S18" s="58" t="s">
        <v>12</v>
      </c>
      <c r="T18" s="58"/>
      <c r="U18" s="58" t="e">
        <f xml:space="preserve"> (U10-T16)/(U11-T17)</f>
        <v>#DIV/0!</v>
      </c>
      <c r="V18" s="16"/>
      <c r="W18" s="54"/>
    </row>
    <row r="19" spans="1:23" x14ac:dyDescent="0.2">
      <c r="A19" s="6">
        <v>18</v>
      </c>
      <c r="B19" s="14"/>
      <c r="C19" s="45"/>
      <c r="D19" s="45"/>
      <c r="E19" s="45"/>
      <c r="F19" s="62"/>
      <c r="G19" s="59" t="e">
        <f>IF(F19&gt;0,F19,U18)</f>
        <v>#DIV/0!</v>
      </c>
      <c r="H19" s="66">
        <f t="shared" si="0"/>
        <v>0</v>
      </c>
      <c r="I19" s="169">
        <f>((T16*100)/K14)/100</f>
        <v>0</v>
      </c>
      <c r="J19" s="138">
        <f>100%-I19</f>
        <v>1</v>
      </c>
      <c r="Q19" s="140" t="s">
        <v>33</v>
      </c>
      <c r="R19" s="140"/>
      <c r="S19" s="149" t="e">
        <f>'1ºEVALUACION'!P117+'2ºEVALUACION'!P117+'3ºEVALUACION'!P117</f>
        <v>#DIV/0!</v>
      </c>
      <c r="T19" s="58"/>
      <c r="U19" s="58"/>
      <c r="V19" s="16"/>
      <c r="W19" s="54"/>
    </row>
    <row r="20" spans="1:23" ht="15.75" thickBot="1" x14ac:dyDescent="0.25">
      <c r="A20" s="6">
        <v>19</v>
      </c>
      <c r="B20" s="14"/>
      <c r="C20" s="45"/>
      <c r="D20" s="45"/>
      <c r="E20" s="45"/>
      <c r="F20" s="62"/>
      <c r="G20" s="59" t="e">
        <f>IF(F20&gt;0,F20,U18)</f>
        <v>#DIV/0!</v>
      </c>
      <c r="H20" s="66">
        <f t="shared" si="0"/>
        <v>0</v>
      </c>
      <c r="I20" s="170"/>
      <c r="J20" s="139"/>
      <c r="Q20" s="140"/>
      <c r="R20" s="140"/>
      <c r="S20" s="149"/>
      <c r="T20" s="58"/>
      <c r="U20" s="58"/>
      <c r="V20" s="16"/>
      <c r="W20" s="54"/>
    </row>
    <row r="21" spans="1:23" x14ac:dyDescent="0.2">
      <c r="A21" s="6">
        <v>20</v>
      </c>
      <c r="B21" s="14"/>
      <c r="C21" s="45"/>
      <c r="D21" s="45"/>
      <c r="E21" s="45"/>
      <c r="F21" s="62"/>
      <c r="G21" s="59" t="e">
        <f>IF(F21&gt;0,F21,U18)</f>
        <v>#DIV/0!</v>
      </c>
      <c r="H21" s="66">
        <f t="shared" si="0"/>
        <v>0</v>
      </c>
      <c r="I21" s="86"/>
      <c r="J21" s="87"/>
      <c r="K21" s="87"/>
      <c r="L21" s="87"/>
      <c r="M21" s="87"/>
      <c r="N21" s="54"/>
      <c r="O21" s="54"/>
    </row>
    <row r="22" spans="1:23" ht="15.75" thickBot="1" x14ac:dyDescent="0.25">
      <c r="A22" s="6">
        <v>21</v>
      </c>
      <c r="B22" s="14"/>
      <c r="C22" s="45"/>
      <c r="D22" s="45"/>
      <c r="E22" s="45"/>
      <c r="F22" s="62"/>
      <c r="G22" s="59" t="e">
        <f>IF(F22&gt;0,F22,U18)</f>
        <v>#DIV/0!</v>
      </c>
      <c r="H22" s="66">
        <f t="shared" si="0"/>
        <v>0</v>
      </c>
    </row>
    <row r="23" spans="1:23" ht="18.75" thickBot="1" x14ac:dyDescent="0.25">
      <c r="A23" s="6">
        <v>22</v>
      </c>
      <c r="B23" s="14"/>
      <c r="C23" s="45"/>
      <c r="D23" s="45"/>
      <c r="E23" s="45"/>
      <c r="F23" s="62"/>
      <c r="G23" s="59" t="e">
        <f>IF(F23&gt;0,F23,U18)</f>
        <v>#DIV/0!</v>
      </c>
      <c r="H23" s="66">
        <f t="shared" si="0"/>
        <v>0</v>
      </c>
      <c r="I23" s="150" t="s">
        <v>5</v>
      </c>
      <c r="J23" s="151"/>
    </row>
    <row r="24" spans="1:23" ht="15.75" thickBot="1" x14ac:dyDescent="0.25">
      <c r="A24" s="6">
        <v>23</v>
      </c>
      <c r="B24" s="14"/>
      <c r="C24" s="45"/>
      <c r="D24" s="45"/>
      <c r="E24" s="45"/>
      <c r="F24" s="62"/>
      <c r="G24" s="59" t="e">
        <f>IF(F24&gt;0,F24,U18)</f>
        <v>#DIV/0!</v>
      </c>
      <c r="H24" s="66">
        <f t="shared" si="0"/>
        <v>0</v>
      </c>
      <c r="I24" s="7" t="s">
        <v>6</v>
      </c>
      <c r="J24" s="8" t="s">
        <v>7</v>
      </c>
      <c r="O24" s="16"/>
      <c r="P24" s="88" t="s">
        <v>45</v>
      </c>
      <c r="Q24" s="16"/>
    </row>
    <row r="25" spans="1:23" ht="15.75" thickBot="1" x14ac:dyDescent="0.25">
      <c r="A25" s="6">
        <v>24</v>
      </c>
      <c r="B25" s="14"/>
      <c r="C25" s="45"/>
      <c r="D25" s="45"/>
      <c r="E25" s="45"/>
      <c r="F25" s="62"/>
      <c r="G25" s="59" t="e">
        <f>IF(F25&gt;0,F25,U18)</f>
        <v>#DIV/0!</v>
      </c>
      <c r="H25" s="66">
        <f t="shared" si="0"/>
        <v>0</v>
      </c>
      <c r="I25" s="13"/>
      <c r="J25" s="9">
        <f>0.2*I25+I25</f>
        <v>0</v>
      </c>
      <c r="O25" s="16"/>
      <c r="P25" s="88" t="s">
        <v>46</v>
      </c>
      <c r="Q25" s="16"/>
    </row>
    <row r="26" spans="1:23" x14ac:dyDescent="0.2">
      <c r="A26" s="6">
        <v>25</v>
      </c>
      <c r="B26" s="14"/>
      <c r="C26" s="45"/>
      <c r="D26" s="45"/>
      <c r="E26" s="45"/>
      <c r="F26" s="62"/>
      <c r="G26" s="59" t="e">
        <f>IF(F26&gt;0,F26,U18)</f>
        <v>#DIV/0!</v>
      </c>
      <c r="H26" s="66">
        <f t="shared" si="0"/>
        <v>0</v>
      </c>
      <c r="O26" s="16"/>
      <c r="P26" s="88" t="s">
        <v>47</v>
      </c>
      <c r="Q26" s="16"/>
    </row>
    <row r="27" spans="1:23" x14ac:dyDescent="0.2">
      <c r="A27" s="6">
        <v>26</v>
      </c>
      <c r="B27" s="14"/>
      <c r="C27" s="45"/>
      <c r="D27" s="45"/>
      <c r="E27" s="45"/>
      <c r="F27" s="62"/>
      <c r="G27" s="59" t="e">
        <f>IF(F27&gt;0,F27,U18)</f>
        <v>#DIV/0!</v>
      </c>
      <c r="H27" s="66">
        <f t="shared" si="0"/>
        <v>0</v>
      </c>
      <c r="O27" s="16"/>
      <c r="P27" s="88" t="s">
        <v>48</v>
      </c>
      <c r="Q27" s="16"/>
    </row>
    <row r="28" spans="1:23" x14ac:dyDescent="0.2">
      <c r="A28" s="6">
        <v>27</v>
      </c>
      <c r="B28" s="14"/>
      <c r="C28" s="45"/>
      <c r="D28" s="45"/>
      <c r="E28" s="45"/>
      <c r="F28" s="62"/>
      <c r="G28" s="59" t="e">
        <f>IF(F28&gt;0,F28,U18)</f>
        <v>#DIV/0!</v>
      </c>
      <c r="H28" s="66">
        <f t="shared" si="0"/>
        <v>0</v>
      </c>
      <c r="I28" s="42"/>
      <c r="O28" s="16"/>
      <c r="P28" s="88" t="s">
        <v>49</v>
      </c>
      <c r="Q28" s="16"/>
    </row>
    <row r="29" spans="1:23" x14ac:dyDescent="0.2">
      <c r="A29" s="6">
        <v>28</v>
      </c>
      <c r="B29" s="14"/>
      <c r="C29" s="45"/>
      <c r="D29" s="45"/>
      <c r="E29" s="45"/>
      <c r="F29" s="62"/>
      <c r="G29" s="59" t="e">
        <f>IF(F29&gt;0,F29,U18)</f>
        <v>#DIV/0!</v>
      </c>
      <c r="H29" s="66">
        <f t="shared" si="0"/>
        <v>0</v>
      </c>
      <c r="O29" s="16"/>
      <c r="P29" s="88" t="s">
        <v>50</v>
      </c>
      <c r="Q29" s="16"/>
    </row>
    <row r="30" spans="1:23" x14ac:dyDescent="0.2">
      <c r="A30" s="6">
        <v>29</v>
      </c>
      <c r="B30" s="14"/>
      <c r="C30" s="45"/>
      <c r="D30" s="45"/>
      <c r="E30" s="45"/>
      <c r="F30" s="62"/>
      <c r="G30" s="59" t="e">
        <f>IF(F30&gt;0,F30,U18)</f>
        <v>#DIV/0!</v>
      </c>
      <c r="H30" s="66">
        <f t="shared" si="0"/>
        <v>0</v>
      </c>
      <c r="O30" s="16"/>
      <c r="P30" s="88" t="s">
        <v>51</v>
      </c>
      <c r="Q30" s="16"/>
    </row>
    <row r="31" spans="1:23" x14ac:dyDescent="0.2">
      <c r="A31" s="6">
        <v>30</v>
      </c>
      <c r="B31" s="14"/>
      <c r="C31" s="45"/>
      <c r="D31" s="45"/>
      <c r="E31" s="45"/>
      <c r="F31" s="62"/>
      <c r="G31" s="59" t="e">
        <f>IF(F31&gt;0,F31,U18)</f>
        <v>#DIV/0!</v>
      </c>
      <c r="H31" s="66">
        <f t="shared" si="0"/>
        <v>0</v>
      </c>
      <c r="I31" s="42"/>
      <c r="O31" s="16"/>
      <c r="P31" s="88" t="s">
        <v>52</v>
      </c>
      <c r="Q31" s="16"/>
    </row>
    <row r="32" spans="1:23" x14ac:dyDescent="0.2">
      <c r="A32" s="6">
        <v>31</v>
      </c>
      <c r="B32" s="14"/>
      <c r="C32" s="45"/>
      <c r="D32" s="45"/>
      <c r="E32" s="45"/>
      <c r="F32" s="62"/>
      <c r="G32" s="59" t="e">
        <f>IF(F32&gt;0,F32,U18)</f>
        <v>#DIV/0!</v>
      </c>
      <c r="H32" s="66">
        <f t="shared" si="0"/>
        <v>0</v>
      </c>
      <c r="I32" s="42"/>
      <c r="O32" s="16"/>
      <c r="P32" s="88" t="s">
        <v>53</v>
      </c>
      <c r="Q32" s="16"/>
    </row>
    <row r="33" spans="1:17" x14ac:dyDescent="0.2">
      <c r="A33" s="6">
        <v>32</v>
      </c>
      <c r="B33" s="14"/>
      <c r="C33" s="45"/>
      <c r="D33" s="45"/>
      <c r="E33" s="45"/>
      <c r="F33" s="62"/>
      <c r="G33" s="59" t="e">
        <f>IF(F33&gt;0,F33,U18)</f>
        <v>#DIV/0!</v>
      </c>
      <c r="H33" s="66">
        <f t="shared" si="0"/>
        <v>0</v>
      </c>
      <c r="I33" s="42"/>
      <c r="O33" s="16"/>
      <c r="P33" s="16"/>
      <c r="Q33" s="16"/>
    </row>
    <row r="34" spans="1:17" x14ac:dyDescent="0.2">
      <c r="A34" s="6">
        <v>33</v>
      </c>
      <c r="B34" s="14"/>
      <c r="C34" s="45"/>
      <c r="D34" s="45"/>
      <c r="E34" s="45"/>
      <c r="F34" s="62"/>
      <c r="G34" s="59" t="e">
        <f>IF(F34&gt;0,F34,U18)</f>
        <v>#DIV/0!</v>
      </c>
      <c r="H34" s="66">
        <f t="shared" si="0"/>
        <v>0</v>
      </c>
      <c r="I34" s="42"/>
    </row>
    <row r="35" spans="1:17" x14ac:dyDescent="0.2">
      <c r="A35" s="6">
        <v>34</v>
      </c>
      <c r="B35" s="14"/>
      <c r="C35" s="45"/>
      <c r="D35" s="45"/>
      <c r="E35" s="45"/>
      <c r="F35" s="62"/>
      <c r="G35" s="59" t="e">
        <f>IF(F35&gt;0,F35,U18)</f>
        <v>#DIV/0!</v>
      </c>
      <c r="H35" s="66">
        <f t="shared" si="0"/>
        <v>0</v>
      </c>
      <c r="I35" s="42"/>
    </row>
    <row r="36" spans="1:17" x14ac:dyDescent="0.2">
      <c r="A36" s="6">
        <v>35</v>
      </c>
      <c r="B36" s="14"/>
      <c r="C36" s="45"/>
      <c r="D36" s="45"/>
      <c r="E36" s="45"/>
      <c r="F36" s="62"/>
      <c r="G36" s="59" t="e">
        <f>IF(F36&gt;0,F36,U18)</f>
        <v>#DIV/0!</v>
      </c>
      <c r="H36" s="66">
        <f t="shared" si="0"/>
        <v>0</v>
      </c>
      <c r="I36" s="42"/>
    </row>
    <row r="37" spans="1:17" x14ac:dyDescent="0.2">
      <c r="A37" s="6">
        <v>36</v>
      </c>
      <c r="B37" s="14"/>
      <c r="C37" s="45"/>
      <c r="D37" s="45"/>
      <c r="E37" s="45"/>
      <c r="F37" s="62"/>
      <c r="G37" s="59" t="e">
        <f>IF(F37&gt;0,F37,U18)</f>
        <v>#DIV/0!</v>
      </c>
      <c r="H37" s="66">
        <f t="shared" si="0"/>
        <v>0</v>
      </c>
      <c r="I37" s="42"/>
    </row>
    <row r="38" spans="1:17" x14ac:dyDescent="0.2">
      <c r="A38" s="6">
        <v>37</v>
      </c>
      <c r="B38" s="14"/>
      <c r="C38" s="45"/>
      <c r="D38" s="45"/>
      <c r="E38" s="45"/>
      <c r="F38" s="62"/>
      <c r="G38" s="59" t="e">
        <f>IF(F38&gt;0,F38,U18)</f>
        <v>#DIV/0!</v>
      </c>
      <c r="H38" s="66">
        <f t="shared" si="0"/>
        <v>0</v>
      </c>
      <c r="I38" s="42"/>
    </row>
    <row r="39" spans="1:17" x14ac:dyDescent="0.2">
      <c r="A39" s="6">
        <v>38</v>
      </c>
      <c r="B39" s="14"/>
      <c r="C39" s="45"/>
      <c r="D39" s="45"/>
      <c r="E39" s="45"/>
      <c r="F39" s="62"/>
      <c r="G39" s="59" t="e">
        <f>IF(F39&gt;0,F39,U18)</f>
        <v>#DIV/0!</v>
      </c>
      <c r="H39" s="66">
        <f t="shared" si="0"/>
        <v>0</v>
      </c>
      <c r="I39" s="42"/>
    </row>
    <row r="40" spans="1:17" x14ac:dyDescent="0.2">
      <c r="A40" s="6">
        <v>39</v>
      </c>
      <c r="B40" s="14"/>
      <c r="C40" s="45"/>
      <c r="D40" s="45"/>
      <c r="E40" s="45"/>
      <c r="F40" s="62"/>
      <c r="G40" s="59" t="e">
        <f>IF(F40&gt;0,F40,U18)</f>
        <v>#DIV/0!</v>
      </c>
      <c r="H40" s="66">
        <f t="shared" si="0"/>
        <v>0</v>
      </c>
      <c r="I40" s="42"/>
    </row>
    <row r="41" spans="1:17" x14ac:dyDescent="0.2">
      <c r="A41" s="6">
        <v>40</v>
      </c>
      <c r="B41" s="14"/>
      <c r="C41" s="45"/>
      <c r="D41" s="45"/>
      <c r="E41" s="45"/>
      <c r="F41" s="62"/>
      <c r="G41" s="59" t="e">
        <f>IF(F41&gt;0,F41,U18)</f>
        <v>#DIV/0!</v>
      </c>
      <c r="H41" s="66">
        <f t="shared" si="0"/>
        <v>0</v>
      </c>
      <c r="I41" s="88" t="e">
        <f>SUM(G2:G40)</f>
        <v>#DIV/0!</v>
      </c>
    </row>
    <row r="42" spans="1:17" x14ac:dyDescent="0.2">
      <c r="A42" s="6">
        <v>41</v>
      </c>
      <c r="B42" s="14"/>
      <c r="C42" s="45"/>
      <c r="D42" s="45"/>
      <c r="E42" s="45"/>
      <c r="F42" s="62"/>
      <c r="G42" s="59" t="e">
        <f>IF(F42&gt;0,F42,U18)</f>
        <v>#DIV/0!</v>
      </c>
      <c r="H42" s="66">
        <f t="shared" si="0"/>
        <v>0</v>
      </c>
      <c r="I42" s="42"/>
    </row>
    <row r="43" spans="1:17" x14ac:dyDescent="0.2">
      <c r="A43" s="6">
        <v>42</v>
      </c>
      <c r="B43" s="14"/>
      <c r="C43" s="45"/>
      <c r="D43" s="45"/>
      <c r="E43" s="45"/>
      <c r="F43" s="62"/>
      <c r="G43" s="59" t="e">
        <f>IF(F43&gt;0,F43,U18)</f>
        <v>#DIV/0!</v>
      </c>
      <c r="H43" s="66">
        <f t="shared" si="0"/>
        <v>0</v>
      </c>
      <c r="I43" s="42"/>
    </row>
    <row r="44" spans="1:17" x14ac:dyDescent="0.2">
      <c r="A44" s="6">
        <v>43</v>
      </c>
      <c r="B44" s="14"/>
      <c r="C44" s="45"/>
      <c r="D44" s="45"/>
      <c r="E44" s="45"/>
      <c r="F44" s="62"/>
      <c r="G44" s="59" t="e">
        <f>IF(F44&gt;0,F44,U18)</f>
        <v>#DIV/0!</v>
      </c>
      <c r="H44" s="66">
        <f t="shared" si="0"/>
        <v>0</v>
      </c>
      <c r="I44" s="42"/>
    </row>
    <row r="45" spans="1:17" x14ac:dyDescent="0.2">
      <c r="A45" s="6">
        <v>44</v>
      </c>
      <c r="B45" s="14"/>
      <c r="C45" s="45"/>
      <c r="D45" s="45"/>
      <c r="E45" s="45"/>
      <c r="F45" s="62"/>
      <c r="G45" s="59" t="e">
        <f>IF(F45&gt;0,F45,U18)</f>
        <v>#DIV/0!</v>
      </c>
      <c r="H45" s="66">
        <f t="shared" si="0"/>
        <v>0</v>
      </c>
      <c r="I45" s="42"/>
    </row>
    <row r="46" spans="1:17" x14ac:dyDescent="0.2">
      <c r="A46" s="6">
        <v>45</v>
      </c>
      <c r="B46" s="14"/>
      <c r="C46" s="45"/>
      <c r="D46" s="45"/>
      <c r="E46" s="45"/>
      <c r="F46" s="62"/>
      <c r="G46" s="59" t="e">
        <f>IF(F46&gt;0,F46,U18)</f>
        <v>#DIV/0!</v>
      </c>
      <c r="H46" s="66">
        <f t="shared" si="0"/>
        <v>0</v>
      </c>
      <c r="I46" s="42"/>
    </row>
    <row r="47" spans="1:17" x14ac:dyDescent="0.2">
      <c r="A47" s="6">
        <v>46</v>
      </c>
      <c r="B47" s="14"/>
      <c r="C47" s="45"/>
      <c r="D47" s="45"/>
      <c r="E47" s="45"/>
      <c r="F47" s="62"/>
      <c r="G47" s="59" t="e">
        <f>IF(F47&gt;0,F47,U18)</f>
        <v>#DIV/0!</v>
      </c>
      <c r="H47" s="66">
        <f t="shared" si="0"/>
        <v>0</v>
      </c>
    </row>
    <row r="48" spans="1:17" x14ac:dyDescent="0.2">
      <c r="A48" s="6">
        <v>47</v>
      </c>
      <c r="B48" s="14"/>
      <c r="C48" s="45"/>
      <c r="D48" s="45"/>
      <c r="E48" s="45"/>
      <c r="F48" s="62"/>
      <c r="G48" s="59" t="e">
        <f>IF(F48&gt;0,F48,U18)</f>
        <v>#DIV/0!</v>
      </c>
      <c r="H48" s="66">
        <f t="shared" si="0"/>
        <v>0</v>
      </c>
    </row>
    <row r="49" spans="1:9" x14ac:dyDescent="0.2">
      <c r="A49" s="6">
        <v>48</v>
      </c>
      <c r="B49" s="14"/>
      <c r="C49" s="45"/>
      <c r="D49" s="45"/>
      <c r="E49" s="45"/>
      <c r="F49" s="62"/>
      <c r="G49" s="59" t="e">
        <f>IF(F49&gt;0,F49,U18)</f>
        <v>#DIV/0!</v>
      </c>
      <c r="H49" s="66">
        <f t="shared" si="0"/>
        <v>0</v>
      </c>
    </row>
    <row r="50" spans="1:9" x14ac:dyDescent="0.2">
      <c r="A50" s="6">
        <v>49</v>
      </c>
      <c r="B50" s="14"/>
      <c r="C50" s="45"/>
      <c r="D50" s="45"/>
      <c r="E50" s="45"/>
      <c r="F50" s="62"/>
      <c r="G50" s="59" t="e">
        <f>IF(F50&gt;0,F50,U18)</f>
        <v>#DIV/0!</v>
      </c>
      <c r="H50" s="66">
        <f t="shared" si="0"/>
        <v>0</v>
      </c>
    </row>
    <row r="51" spans="1:9" x14ac:dyDescent="0.2">
      <c r="A51" s="6">
        <v>50</v>
      </c>
      <c r="B51" s="14"/>
      <c r="C51" s="45"/>
      <c r="D51" s="45"/>
      <c r="E51" s="45"/>
      <c r="F51" s="62"/>
      <c r="G51" s="59" t="e">
        <f>IF(F51&gt;0,F51,U18)</f>
        <v>#DIV/0!</v>
      </c>
      <c r="H51" s="66">
        <f t="shared" si="0"/>
        <v>0</v>
      </c>
    </row>
    <row r="52" spans="1:9" x14ac:dyDescent="0.2">
      <c r="A52" s="6">
        <v>51</v>
      </c>
      <c r="B52" s="14"/>
      <c r="C52" s="45"/>
      <c r="D52" s="45"/>
      <c r="E52" s="45"/>
      <c r="F52" s="62"/>
      <c r="G52" s="59" t="e">
        <f>IF(F52&gt;0,F52,U18)</f>
        <v>#DIV/0!</v>
      </c>
      <c r="H52" s="66">
        <f t="shared" si="0"/>
        <v>0</v>
      </c>
    </row>
    <row r="53" spans="1:9" x14ac:dyDescent="0.2">
      <c r="A53" s="6">
        <v>52</v>
      </c>
      <c r="B53" s="14"/>
      <c r="C53" s="45"/>
      <c r="D53" s="45"/>
      <c r="E53" s="45"/>
      <c r="F53" s="62"/>
      <c r="G53" s="59" t="e">
        <f>IF(F53&gt;0,F53,U18)</f>
        <v>#DIV/0!</v>
      </c>
      <c r="H53" s="66">
        <f t="shared" si="0"/>
        <v>0</v>
      </c>
    </row>
    <row r="54" spans="1:9" x14ac:dyDescent="0.2">
      <c r="A54" s="6">
        <v>53</v>
      </c>
      <c r="B54" s="14"/>
      <c r="C54" s="45"/>
      <c r="D54" s="45"/>
      <c r="E54" s="45"/>
      <c r="F54" s="62"/>
      <c r="G54" s="59" t="e">
        <f>IF(F54&gt;0,F54,U18)</f>
        <v>#DIV/0!</v>
      </c>
      <c r="H54" s="66">
        <f t="shared" si="0"/>
        <v>0</v>
      </c>
    </row>
    <row r="55" spans="1:9" x14ac:dyDescent="0.2">
      <c r="A55" s="6">
        <v>54</v>
      </c>
      <c r="B55" s="14"/>
      <c r="C55" s="45"/>
      <c r="D55" s="45"/>
      <c r="E55" s="45"/>
      <c r="F55" s="62"/>
      <c r="G55" s="59" t="e">
        <f>IF(F55&gt;0,F55,U18)</f>
        <v>#DIV/0!</v>
      </c>
      <c r="H55" s="66">
        <f t="shared" si="0"/>
        <v>0</v>
      </c>
    </row>
    <row r="56" spans="1:9" x14ac:dyDescent="0.2">
      <c r="A56" s="6">
        <v>55</v>
      </c>
      <c r="B56" s="14"/>
      <c r="C56" s="45"/>
      <c r="D56" s="45"/>
      <c r="E56" s="45"/>
      <c r="F56" s="62"/>
      <c r="G56" s="59" t="e">
        <f>IF(F56&gt;0,F56,U18)</f>
        <v>#DIV/0!</v>
      </c>
      <c r="H56" s="66">
        <f t="shared" si="0"/>
        <v>0</v>
      </c>
      <c r="I56" s="42"/>
    </row>
    <row r="57" spans="1:9" x14ac:dyDescent="0.2">
      <c r="A57" s="6">
        <v>56</v>
      </c>
      <c r="B57" s="14"/>
      <c r="C57" s="45"/>
      <c r="D57" s="45"/>
      <c r="E57" s="45"/>
      <c r="F57" s="62"/>
      <c r="G57" s="59" t="e">
        <f>IF(F57&gt;0,F57,U18)</f>
        <v>#DIV/0!</v>
      </c>
      <c r="H57" s="66">
        <f t="shared" si="0"/>
        <v>0</v>
      </c>
      <c r="I57" s="42"/>
    </row>
    <row r="58" spans="1:9" x14ac:dyDescent="0.2">
      <c r="A58" s="6">
        <v>57</v>
      </c>
      <c r="B58" s="14"/>
      <c r="C58" s="45"/>
      <c r="D58" s="45"/>
      <c r="E58" s="45"/>
      <c r="F58" s="62"/>
      <c r="G58" s="59" t="e">
        <f>IF(F58&gt;0,F58,U18)</f>
        <v>#DIV/0!</v>
      </c>
      <c r="H58" s="66">
        <f t="shared" si="0"/>
        <v>0</v>
      </c>
      <c r="I58" s="42"/>
    </row>
    <row r="59" spans="1:9" x14ac:dyDescent="0.2">
      <c r="A59" s="6">
        <v>58</v>
      </c>
      <c r="B59" s="14"/>
      <c r="C59" s="45"/>
      <c r="D59" s="45"/>
      <c r="E59" s="45"/>
      <c r="F59" s="62"/>
      <c r="G59" s="59" t="e">
        <f>IF(F59&gt;0,F59,U18)</f>
        <v>#DIV/0!</v>
      </c>
      <c r="H59" s="66">
        <f t="shared" si="0"/>
        <v>0</v>
      </c>
      <c r="I59" s="42"/>
    </row>
    <row r="60" spans="1:9" x14ac:dyDescent="0.2">
      <c r="A60" s="6">
        <v>59</v>
      </c>
      <c r="B60" s="14"/>
      <c r="C60" s="45"/>
      <c r="D60" s="45"/>
      <c r="E60" s="45"/>
      <c r="F60" s="62"/>
      <c r="G60" s="59" t="e">
        <f>IF(F60&gt;0,F60,U18)</f>
        <v>#DIV/0!</v>
      </c>
      <c r="H60" s="66">
        <f t="shared" si="0"/>
        <v>0</v>
      </c>
      <c r="I60" s="42"/>
    </row>
    <row r="61" spans="1:9" x14ac:dyDescent="0.2">
      <c r="A61" s="6">
        <v>60</v>
      </c>
      <c r="B61" s="14"/>
      <c r="C61" s="45"/>
      <c r="D61" s="45"/>
      <c r="E61" s="45"/>
      <c r="F61" s="62"/>
      <c r="G61" s="59" t="e">
        <f>IF(F61&gt;0,F61,U18)</f>
        <v>#DIV/0!</v>
      </c>
      <c r="H61" s="66">
        <f t="shared" si="0"/>
        <v>0</v>
      </c>
      <c r="I61" s="42"/>
    </row>
    <row r="62" spans="1:9" x14ac:dyDescent="0.2">
      <c r="A62" s="6">
        <v>61</v>
      </c>
      <c r="B62" s="14"/>
      <c r="C62" s="45"/>
      <c r="D62" s="45"/>
      <c r="E62" s="45"/>
      <c r="F62" s="62"/>
      <c r="G62" s="59" t="e">
        <f>IF(F62&gt;0,F62,U18)</f>
        <v>#DIV/0!</v>
      </c>
      <c r="H62" s="66">
        <f t="shared" si="0"/>
        <v>0</v>
      </c>
      <c r="I62" s="42"/>
    </row>
    <row r="63" spans="1:9" x14ac:dyDescent="0.2">
      <c r="A63" s="6">
        <v>62</v>
      </c>
      <c r="B63" s="14"/>
      <c r="C63" s="45"/>
      <c r="D63" s="45"/>
      <c r="E63" s="45"/>
      <c r="F63" s="62"/>
      <c r="G63" s="59" t="e">
        <f>IF(F63&gt;0,F63,U18)</f>
        <v>#DIV/0!</v>
      </c>
      <c r="H63" s="66">
        <f t="shared" si="0"/>
        <v>0</v>
      </c>
      <c r="I63" s="42"/>
    </row>
    <row r="64" spans="1:9" x14ac:dyDescent="0.2">
      <c r="A64" s="6">
        <v>63</v>
      </c>
      <c r="B64" s="14"/>
      <c r="C64" s="45"/>
      <c r="D64" s="45"/>
      <c r="E64" s="45"/>
      <c r="F64" s="62"/>
      <c r="G64" s="59" t="e">
        <f>IF(F64&gt;0,F64,U18)</f>
        <v>#DIV/0!</v>
      </c>
      <c r="H64" s="66">
        <f t="shared" si="0"/>
        <v>0</v>
      </c>
      <c r="I64" s="42"/>
    </row>
    <row r="65" spans="1:9" x14ac:dyDescent="0.2">
      <c r="A65" s="6">
        <v>64</v>
      </c>
      <c r="B65" s="14"/>
      <c r="C65" s="45"/>
      <c r="D65" s="45"/>
      <c r="E65" s="45"/>
      <c r="F65" s="62"/>
      <c r="G65" s="59" t="e">
        <f>IF(F65&gt;0,F65,U18)</f>
        <v>#DIV/0!</v>
      </c>
      <c r="H65" s="66">
        <f t="shared" si="0"/>
        <v>0</v>
      </c>
      <c r="I65" s="42"/>
    </row>
    <row r="66" spans="1:9" x14ac:dyDescent="0.2">
      <c r="A66" s="6">
        <v>65</v>
      </c>
      <c r="B66" s="14"/>
      <c r="C66" s="45"/>
      <c r="D66" s="45"/>
      <c r="E66" s="45"/>
      <c r="F66" s="62"/>
      <c r="G66" s="59" t="e">
        <f>IF(F66&gt;0,F66,U18)</f>
        <v>#DIV/0!</v>
      </c>
      <c r="H66" s="66">
        <f t="shared" si="0"/>
        <v>0</v>
      </c>
      <c r="I66" s="42"/>
    </row>
    <row r="67" spans="1:9" x14ac:dyDescent="0.2">
      <c r="A67" s="6">
        <v>66</v>
      </c>
      <c r="B67" s="14"/>
      <c r="C67" s="45"/>
      <c r="D67" s="45"/>
      <c r="E67" s="45"/>
      <c r="F67" s="62"/>
      <c r="G67" s="59" t="e">
        <f>IF(F67&gt;0,F67,U18)</f>
        <v>#DIV/0!</v>
      </c>
      <c r="H67" s="66">
        <f t="shared" ref="H67:H111" si="1">COUNTA(C67:E67)</f>
        <v>0</v>
      </c>
      <c r="I67" s="42"/>
    </row>
    <row r="68" spans="1:9" x14ac:dyDescent="0.2">
      <c r="A68" s="6">
        <v>67</v>
      </c>
      <c r="B68" s="14"/>
      <c r="C68" s="45"/>
      <c r="D68" s="45"/>
      <c r="E68" s="45"/>
      <c r="F68" s="62"/>
      <c r="G68" s="59" t="e">
        <f>IF(F68&gt;0,F68,U18)</f>
        <v>#DIV/0!</v>
      </c>
      <c r="H68" s="66">
        <f t="shared" si="1"/>
        <v>0</v>
      </c>
      <c r="I68" s="42"/>
    </row>
    <row r="69" spans="1:9" x14ac:dyDescent="0.2">
      <c r="A69" s="6">
        <v>68</v>
      </c>
      <c r="B69" s="14"/>
      <c r="C69" s="45"/>
      <c r="D69" s="45"/>
      <c r="E69" s="45"/>
      <c r="F69" s="62"/>
      <c r="G69" s="59" t="e">
        <f>IF(F69&gt;0,F69,U18)</f>
        <v>#DIV/0!</v>
      </c>
      <c r="H69" s="66">
        <f t="shared" si="1"/>
        <v>0</v>
      </c>
      <c r="I69" s="42"/>
    </row>
    <row r="70" spans="1:9" x14ac:dyDescent="0.2">
      <c r="A70" s="6">
        <v>69</v>
      </c>
      <c r="B70" s="14"/>
      <c r="C70" s="45"/>
      <c r="D70" s="45"/>
      <c r="E70" s="45"/>
      <c r="F70" s="62"/>
      <c r="G70" s="59" t="e">
        <f>IF(F70&gt;0,F70,U18)</f>
        <v>#DIV/0!</v>
      </c>
      <c r="H70" s="66">
        <f t="shared" si="1"/>
        <v>0</v>
      </c>
      <c r="I70" s="42"/>
    </row>
    <row r="71" spans="1:9" x14ac:dyDescent="0.2">
      <c r="A71" s="6">
        <v>70</v>
      </c>
      <c r="B71" s="14"/>
      <c r="C71" s="45"/>
      <c r="D71" s="45"/>
      <c r="E71" s="45"/>
      <c r="F71" s="62"/>
      <c r="G71" s="59" t="e">
        <f>IF(F71&gt;0,F71,U18)</f>
        <v>#DIV/0!</v>
      </c>
      <c r="H71" s="66">
        <f t="shared" si="1"/>
        <v>0</v>
      </c>
      <c r="I71" s="42"/>
    </row>
    <row r="72" spans="1:9" x14ac:dyDescent="0.2">
      <c r="A72" s="6">
        <v>71</v>
      </c>
      <c r="B72" s="14"/>
      <c r="C72" s="45"/>
      <c r="D72" s="45"/>
      <c r="E72" s="45"/>
      <c r="F72" s="62"/>
      <c r="G72" s="59" t="e">
        <f>IF(F72&gt;0,F72,U18)</f>
        <v>#DIV/0!</v>
      </c>
      <c r="H72" s="66">
        <f t="shared" si="1"/>
        <v>0</v>
      </c>
      <c r="I72" s="42"/>
    </row>
    <row r="73" spans="1:9" x14ac:dyDescent="0.2">
      <c r="A73" s="6">
        <v>72</v>
      </c>
      <c r="B73" s="14"/>
      <c r="C73" s="45"/>
      <c r="D73" s="45"/>
      <c r="E73" s="45"/>
      <c r="F73" s="62"/>
      <c r="G73" s="59" t="e">
        <f>IF(F73&gt;0,F73,U18)</f>
        <v>#DIV/0!</v>
      </c>
      <c r="H73" s="66">
        <f t="shared" si="1"/>
        <v>0</v>
      </c>
      <c r="I73" s="42"/>
    </row>
    <row r="74" spans="1:9" x14ac:dyDescent="0.2">
      <c r="A74" s="6">
        <v>73</v>
      </c>
      <c r="B74" s="14"/>
      <c r="C74" s="45"/>
      <c r="D74" s="45"/>
      <c r="E74" s="45"/>
      <c r="F74" s="62"/>
      <c r="G74" s="59" t="e">
        <f>IF(F74&gt;0,F74,U18)</f>
        <v>#DIV/0!</v>
      </c>
      <c r="H74" s="66">
        <f t="shared" si="1"/>
        <v>0</v>
      </c>
      <c r="I74" s="42"/>
    </row>
    <row r="75" spans="1:9" x14ac:dyDescent="0.2">
      <c r="A75" s="6">
        <v>74</v>
      </c>
      <c r="B75" s="14"/>
      <c r="C75" s="45"/>
      <c r="D75" s="45"/>
      <c r="E75" s="45"/>
      <c r="F75" s="62"/>
      <c r="G75" s="59" t="e">
        <f>IF(F75&gt;0,F75,U18)</f>
        <v>#DIV/0!</v>
      </c>
      <c r="H75" s="66">
        <f t="shared" si="1"/>
        <v>0</v>
      </c>
      <c r="I75" s="42"/>
    </row>
    <row r="76" spans="1:9" x14ac:dyDescent="0.2">
      <c r="A76" s="6">
        <v>75</v>
      </c>
      <c r="B76" s="14"/>
      <c r="C76" s="45"/>
      <c r="D76" s="45"/>
      <c r="E76" s="45"/>
      <c r="F76" s="62"/>
      <c r="G76" s="59" t="e">
        <f>IF(F76&gt;0,F76,U18)</f>
        <v>#DIV/0!</v>
      </c>
      <c r="H76" s="66">
        <f t="shared" si="1"/>
        <v>0</v>
      </c>
      <c r="I76" s="42"/>
    </row>
    <row r="77" spans="1:9" x14ac:dyDescent="0.2">
      <c r="A77" s="6">
        <v>76</v>
      </c>
      <c r="B77" s="14"/>
      <c r="C77" s="45"/>
      <c r="D77" s="45"/>
      <c r="E77" s="45"/>
      <c r="F77" s="62"/>
      <c r="G77" s="59" t="e">
        <f>IF(F77&gt;0,F77,U18)</f>
        <v>#DIV/0!</v>
      </c>
      <c r="H77" s="66">
        <f t="shared" si="1"/>
        <v>0</v>
      </c>
      <c r="I77" s="42"/>
    </row>
    <row r="78" spans="1:9" x14ac:dyDescent="0.2">
      <c r="A78" s="6">
        <v>77</v>
      </c>
      <c r="B78" s="14"/>
      <c r="C78" s="45"/>
      <c r="D78" s="45"/>
      <c r="E78" s="45"/>
      <c r="F78" s="62"/>
      <c r="G78" s="59" t="e">
        <f>IF(F78&gt;0,F78,U18)</f>
        <v>#DIV/0!</v>
      </c>
      <c r="H78" s="66">
        <f t="shared" si="1"/>
        <v>0</v>
      </c>
      <c r="I78" s="42"/>
    </row>
    <row r="79" spans="1:9" x14ac:dyDescent="0.2">
      <c r="A79" s="6">
        <v>78</v>
      </c>
      <c r="B79" s="14"/>
      <c r="C79" s="45"/>
      <c r="D79" s="45"/>
      <c r="E79" s="45"/>
      <c r="F79" s="62"/>
      <c r="G79" s="59" t="e">
        <f>IF(F79&gt;0,F79,U18)</f>
        <v>#DIV/0!</v>
      </c>
      <c r="H79" s="66">
        <f t="shared" si="1"/>
        <v>0</v>
      </c>
      <c r="I79" s="42"/>
    </row>
    <row r="80" spans="1:9" x14ac:dyDescent="0.2">
      <c r="A80" s="6">
        <v>79</v>
      </c>
      <c r="B80" s="14"/>
      <c r="C80" s="45"/>
      <c r="D80" s="45"/>
      <c r="E80" s="45"/>
      <c r="F80" s="62"/>
      <c r="G80" s="59" t="e">
        <f>IF(F80&gt;0,F80,U18)</f>
        <v>#DIV/0!</v>
      </c>
      <c r="H80" s="66">
        <f t="shared" si="1"/>
        <v>0</v>
      </c>
      <c r="I80" s="42"/>
    </row>
    <row r="81" spans="1:9" x14ac:dyDescent="0.2">
      <c r="A81" s="6">
        <v>80</v>
      </c>
      <c r="B81" s="14"/>
      <c r="C81" s="45"/>
      <c r="D81" s="45"/>
      <c r="E81" s="45"/>
      <c r="F81" s="62"/>
      <c r="G81" s="59" t="e">
        <f>IF(F81&gt;0,F81,U18)</f>
        <v>#DIV/0!</v>
      </c>
      <c r="H81" s="66">
        <f t="shared" si="1"/>
        <v>0</v>
      </c>
      <c r="I81" s="42"/>
    </row>
    <row r="82" spans="1:9" x14ac:dyDescent="0.2">
      <c r="A82" s="6">
        <v>81</v>
      </c>
      <c r="B82" s="14"/>
      <c r="C82" s="45"/>
      <c r="D82" s="45"/>
      <c r="E82" s="45"/>
      <c r="F82" s="62"/>
      <c r="G82" s="59" t="e">
        <f>IF(F82&gt;0,F82,U18)</f>
        <v>#DIV/0!</v>
      </c>
      <c r="H82" s="66">
        <f t="shared" si="1"/>
        <v>0</v>
      </c>
      <c r="I82" s="42"/>
    </row>
    <row r="83" spans="1:9" x14ac:dyDescent="0.2">
      <c r="A83" s="6">
        <v>82</v>
      </c>
      <c r="B83" s="14"/>
      <c r="C83" s="45"/>
      <c r="D83" s="45"/>
      <c r="E83" s="45"/>
      <c r="F83" s="62"/>
      <c r="G83" s="59" t="e">
        <f>IF(F83&gt;0,F83,U18)</f>
        <v>#DIV/0!</v>
      </c>
      <c r="H83" s="66">
        <f t="shared" si="1"/>
        <v>0</v>
      </c>
      <c r="I83" s="42"/>
    </row>
    <row r="84" spans="1:9" x14ac:dyDescent="0.2">
      <c r="A84" s="6">
        <v>83</v>
      </c>
      <c r="B84" s="14"/>
      <c r="C84" s="45"/>
      <c r="D84" s="45"/>
      <c r="E84" s="45"/>
      <c r="F84" s="62"/>
      <c r="G84" s="59" t="e">
        <f>IF(F84&gt;0,F84,U18)</f>
        <v>#DIV/0!</v>
      </c>
      <c r="H84" s="66">
        <f t="shared" si="1"/>
        <v>0</v>
      </c>
      <c r="I84" s="42"/>
    </row>
    <row r="85" spans="1:9" x14ac:dyDescent="0.2">
      <c r="A85" s="6">
        <v>84</v>
      </c>
      <c r="B85" s="14"/>
      <c r="C85" s="45"/>
      <c r="D85" s="45"/>
      <c r="E85" s="45"/>
      <c r="F85" s="62"/>
      <c r="G85" s="59" t="e">
        <f>IF(F85&gt;0,F85,U18)</f>
        <v>#DIV/0!</v>
      </c>
      <c r="H85" s="66">
        <f t="shared" si="1"/>
        <v>0</v>
      </c>
      <c r="I85" s="42"/>
    </row>
    <row r="86" spans="1:9" x14ac:dyDescent="0.2">
      <c r="A86" s="6">
        <v>85</v>
      </c>
      <c r="B86" s="14"/>
      <c r="C86" s="45"/>
      <c r="D86" s="45"/>
      <c r="E86" s="45"/>
      <c r="F86" s="62"/>
      <c r="G86" s="59" t="e">
        <f>IF(F86&gt;0,F86,U18)</f>
        <v>#DIV/0!</v>
      </c>
      <c r="H86" s="66">
        <f t="shared" si="1"/>
        <v>0</v>
      </c>
      <c r="I86" s="42"/>
    </row>
    <row r="87" spans="1:9" x14ac:dyDescent="0.2">
      <c r="A87" s="6">
        <v>86</v>
      </c>
      <c r="B87" s="14"/>
      <c r="C87" s="45"/>
      <c r="D87" s="45"/>
      <c r="E87" s="45"/>
      <c r="F87" s="62"/>
      <c r="G87" s="59" t="e">
        <f>IF(F87&gt;0,F87,U18)</f>
        <v>#DIV/0!</v>
      </c>
      <c r="H87" s="66">
        <f t="shared" si="1"/>
        <v>0</v>
      </c>
      <c r="I87" s="42"/>
    </row>
    <row r="88" spans="1:9" x14ac:dyDescent="0.2">
      <c r="A88" s="6">
        <v>87</v>
      </c>
      <c r="B88" s="14"/>
      <c r="C88" s="45"/>
      <c r="D88" s="45"/>
      <c r="E88" s="45"/>
      <c r="F88" s="62"/>
      <c r="G88" s="59" t="e">
        <f>IF(F88&gt;0,F88,U18)</f>
        <v>#DIV/0!</v>
      </c>
      <c r="H88" s="66">
        <f t="shared" si="1"/>
        <v>0</v>
      </c>
      <c r="I88" s="42"/>
    </row>
    <row r="89" spans="1:9" x14ac:dyDescent="0.2">
      <c r="A89" s="6">
        <v>88</v>
      </c>
      <c r="B89" s="14"/>
      <c r="C89" s="45"/>
      <c r="D89" s="45"/>
      <c r="E89" s="45"/>
      <c r="F89" s="62"/>
      <c r="G89" s="59" t="e">
        <f>IF(F89&gt;0,F89,U18)</f>
        <v>#DIV/0!</v>
      </c>
      <c r="H89" s="66">
        <f t="shared" si="1"/>
        <v>0</v>
      </c>
      <c r="I89" s="42"/>
    </row>
    <row r="90" spans="1:9" x14ac:dyDescent="0.2">
      <c r="A90" s="6">
        <v>89</v>
      </c>
      <c r="B90" s="14"/>
      <c r="C90" s="45"/>
      <c r="D90" s="45"/>
      <c r="E90" s="45"/>
      <c r="F90" s="62"/>
      <c r="G90" s="59" t="e">
        <f>IF(F90&gt;0,F90,U18)</f>
        <v>#DIV/0!</v>
      </c>
      <c r="H90" s="66">
        <f t="shared" si="1"/>
        <v>0</v>
      </c>
      <c r="I90" s="42"/>
    </row>
    <row r="91" spans="1:9" x14ac:dyDescent="0.2">
      <c r="A91" s="6">
        <v>90</v>
      </c>
      <c r="B91" s="14"/>
      <c r="C91" s="45"/>
      <c r="D91" s="45"/>
      <c r="E91" s="45"/>
      <c r="F91" s="62"/>
      <c r="G91" s="59" t="e">
        <f>IF(F91&gt;0,F91,U18)</f>
        <v>#DIV/0!</v>
      </c>
      <c r="H91" s="66">
        <f t="shared" si="1"/>
        <v>0</v>
      </c>
      <c r="I91" s="42"/>
    </row>
    <row r="92" spans="1:9" x14ac:dyDescent="0.2">
      <c r="A92" s="6">
        <v>91</v>
      </c>
      <c r="B92" s="14"/>
      <c r="C92" s="45"/>
      <c r="D92" s="45"/>
      <c r="E92" s="45"/>
      <c r="F92" s="62"/>
      <c r="G92" s="59" t="e">
        <f>IF(F92&gt;0,F92,U18)</f>
        <v>#DIV/0!</v>
      </c>
      <c r="H92" s="66">
        <f t="shared" si="1"/>
        <v>0</v>
      </c>
      <c r="I92" s="42"/>
    </row>
    <row r="93" spans="1:9" x14ac:dyDescent="0.2">
      <c r="A93" s="6">
        <v>92</v>
      </c>
      <c r="B93" s="14"/>
      <c r="C93" s="45"/>
      <c r="D93" s="45"/>
      <c r="E93" s="45"/>
      <c r="F93" s="62"/>
      <c r="G93" s="59" t="e">
        <f>IF(F93&gt;0,F93,U18)</f>
        <v>#DIV/0!</v>
      </c>
      <c r="H93" s="66">
        <f t="shared" si="1"/>
        <v>0</v>
      </c>
      <c r="I93" s="42"/>
    </row>
    <row r="94" spans="1:9" x14ac:dyDescent="0.2">
      <c r="A94" s="6">
        <v>93</v>
      </c>
      <c r="B94" s="14"/>
      <c r="C94" s="45"/>
      <c r="D94" s="45"/>
      <c r="E94" s="45"/>
      <c r="F94" s="62"/>
      <c r="G94" s="59" t="e">
        <f>IF(F94&gt;0,F94,U18)</f>
        <v>#DIV/0!</v>
      </c>
      <c r="H94" s="66">
        <f t="shared" si="1"/>
        <v>0</v>
      </c>
      <c r="I94" s="42"/>
    </row>
    <row r="95" spans="1:9" x14ac:dyDescent="0.2">
      <c r="A95" s="6">
        <v>94</v>
      </c>
      <c r="B95" s="14"/>
      <c r="C95" s="45"/>
      <c r="D95" s="45"/>
      <c r="E95" s="45"/>
      <c r="F95" s="62"/>
      <c r="G95" s="59" t="e">
        <f>IF(F95&gt;0,F95,U18)</f>
        <v>#DIV/0!</v>
      </c>
      <c r="H95" s="66">
        <f t="shared" si="1"/>
        <v>0</v>
      </c>
      <c r="I95" s="42"/>
    </row>
    <row r="96" spans="1:9" x14ac:dyDescent="0.2">
      <c r="A96" s="6">
        <v>95</v>
      </c>
      <c r="B96" s="14"/>
      <c r="C96" s="45"/>
      <c r="D96" s="45"/>
      <c r="E96" s="45"/>
      <c r="F96" s="62"/>
      <c r="G96" s="59" t="e">
        <f>IF(F96&gt;0,F96,U18)</f>
        <v>#DIV/0!</v>
      </c>
      <c r="H96" s="66">
        <f t="shared" si="1"/>
        <v>0</v>
      </c>
      <c r="I96" s="42"/>
    </row>
    <row r="97" spans="1:9" x14ac:dyDescent="0.2">
      <c r="A97" s="6">
        <v>96</v>
      </c>
      <c r="B97" s="14"/>
      <c r="C97" s="45"/>
      <c r="D97" s="45"/>
      <c r="E97" s="45"/>
      <c r="F97" s="62"/>
      <c r="G97" s="59" t="e">
        <f>IF(F97&gt;0,F97,U18)</f>
        <v>#DIV/0!</v>
      </c>
      <c r="H97" s="66">
        <f t="shared" si="1"/>
        <v>0</v>
      </c>
      <c r="I97" s="42"/>
    </row>
    <row r="98" spans="1:9" x14ac:dyDescent="0.2">
      <c r="A98" s="6">
        <v>97</v>
      </c>
      <c r="B98" s="14"/>
      <c r="C98" s="45"/>
      <c r="D98" s="45"/>
      <c r="E98" s="45"/>
      <c r="F98" s="62"/>
      <c r="G98" s="59" t="e">
        <f>IF(F98&gt;0,F98,U18)</f>
        <v>#DIV/0!</v>
      </c>
      <c r="H98" s="66">
        <f t="shared" si="1"/>
        <v>0</v>
      </c>
      <c r="I98" s="42"/>
    </row>
    <row r="99" spans="1:9" x14ac:dyDescent="0.2">
      <c r="A99" s="6">
        <v>98</v>
      </c>
      <c r="B99" s="14"/>
      <c r="C99" s="45"/>
      <c r="D99" s="45"/>
      <c r="E99" s="45"/>
      <c r="F99" s="62"/>
      <c r="G99" s="59" t="e">
        <f>IF(F99&gt;0,F99,U18)</f>
        <v>#DIV/0!</v>
      </c>
      <c r="H99" s="66">
        <f t="shared" si="1"/>
        <v>0</v>
      </c>
      <c r="I99" s="42"/>
    </row>
    <row r="100" spans="1:9" x14ac:dyDescent="0.2">
      <c r="A100" s="6">
        <v>99</v>
      </c>
      <c r="B100" s="14"/>
      <c r="C100" s="45"/>
      <c r="D100" s="45"/>
      <c r="E100" s="45"/>
      <c r="F100" s="62"/>
      <c r="G100" s="59" t="e">
        <f>IF(F100&gt;0,F100,U18)</f>
        <v>#DIV/0!</v>
      </c>
      <c r="H100" s="66">
        <f t="shared" si="1"/>
        <v>0</v>
      </c>
      <c r="I100" s="42"/>
    </row>
    <row r="101" spans="1:9" x14ac:dyDescent="0.2">
      <c r="A101" s="6">
        <v>100</v>
      </c>
      <c r="B101" s="14"/>
      <c r="C101" s="45"/>
      <c r="D101" s="45"/>
      <c r="E101" s="45"/>
      <c r="F101" s="62"/>
      <c r="G101" s="59" t="e">
        <f>IF(F101&gt;0,F101,U18)</f>
        <v>#DIV/0!</v>
      </c>
      <c r="H101" s="66">
        <f t="shared" si="1"/>
        <v>0</v>
      </c>
      <c r="I101" s="42"/>
    </row>
    <row r="102" spans="1:9" x14ac:dyDescent="0.2">
      <c r="A102" s="6">
        <v>101</v>
      </c>
      <c r="B102" s="14"/>
      <c r="C102" s="45"/>
      <c r="D102" s="45"/>
      <c r="E102" s="45"/>
      <c r="F102" s="62"/>
      <c r="G102" s="59" t="e">
        <f>IF(F102&gt;0,F102,U18)</f>
        <v>#DIV/0!</v>
      </c>
      <c r="H102" s="66">
        <f t="shared" si="1"/>
        <v>0</v>
      </c>
      <c r="I102" s="42"/>
    </row>
    <row r="103" spans="1:9" x14ac:dyDescent="0.2">
      <c r="A103" s="6">
        <v>102</v>
      </c>
      <c r="B103" s="14"/>
      <c r="C103" s="45"/>
      <c r="D103" s="45"/>
      <c r="E103" s="45"/>
      <c r="F103" s="62"/>
      <c r="G103" s="59" t="e">
        <f>IF(F103&gt;0,F103,U18)</f>
        <v>#DIV/0!</v>
      </c>
      <c r="H103" s="66">
        <f t="shared" si="1"/>
        <v>0</v>
      </c>
      <c r="I103" s="42"/>
    </row>
    <row r="104" spans="1:9" x14ac:dyDescent="0.2">
      <c r="A104" s="6">
        <v>103</v>
      </c>
      <c r="B104" s="14"/>
      <c r="C104" s="45"/>
      <c r="D104" s="45"/>
      <c r="E104" s="45"/>
      <c r="F104" s="62"/>
      <c r="G104" s="59" t="e">
        <f>IF(F104&gt;0,F104,U18)</f>
        <v>#DIV/0!</v>
      </c>
      <c r="H104" s="66">
        <f t="shared" si="1"/>
        <v>0</v>
      </c>
      <c r="I104" s="42"/>
    </row>
    <row r="105" spans="1:9" x14ac:dyDescent="0.2">
      <c r="A105" s="6">
        <v>104</v>
      </c>
      <c r="B105" s="14"/>
      <c r="C105" s="45"/>
      <c r="D105" s="45"/>
      <c r="E105" s="45"/>
      <c r="F105" s="62"/>
      <c r="G105" s="59" t="e">
        <f>IF(F105&gt;0,F105,U18)</f>
        <v>#DIV/0!</v>
      </c>
      <c r="H105" s="66">
        <f t="shared" si="1"/>
        <v>0</v>
      </c>
      <c r="I105" s="42"/>
    </row>
    <row r="106" spans="1:9" x14ac:dyDescent="0.2">
      <c r="A106" s="6">
        <v>105</v>
      </c>
      <c r="B106" s="14"/>
      <c r="C106" s="45"/>
      <c r="D106" s="45"/>
      <c r="E106" s="45"/>
      <c r="F106" s="62"/>
      <c r="G106" s="59" t="e">
        <f>IF(F106&gt;0,F106,U18)</f>
        <v>#DIV/0!</v>
      </c>
      <c r="H106" s="66">
        <f t="shared" si="1"/>
        <v>0</v>
      </c>
      <c r="I106" s="42"/>
    </row>
    <row r="107" spans="1:9" x14ac:dyDescent="0.2">
      <c r="A107" s="6">
        <v>106</v>
      </c>
      <c r="B107" s="14"/>
      <c r="C107" s="45"/>
      <c r="D107" s="45"/>
      <c r="E107" s="45"/>
      <c r="F107" s="62"/>
      <c r="G107" s="59" t="e">
        <f>IF(F107&gt;0,F107,U18)</f>
        <v>#DIV/0!</v>
      </c>
      <c r="H107" s="66">
        <f t="shared" si="1"/>
        <v>0</v>
      </c>
      <c r="I107" s="42"/>
    </row>
    <row r="108" spans="1:9" x14ac:dyDescent="0.2">
      <c r="A108" s="6">
        <v>107</v>
      </c>
      <c r="B108" s="14"/>
      <c r="C108" s="45"/>
      <c r="D108" s="45"/>
      <c r="E108" s="45"/>
      <c r="F108" s="62"/>
      <c r="G108" s="59" t="e">
        <f>IF(F108&gt;0,F108,U18)</f>
        <v>#DIV/0!</v>
      </c>
      <c r="H108" s="66">
        <f t="shared" si="1"/>
        <v>0</v>
      </c>
      <c r="I108" s="42"/>
    </row>
    <row r="109" spans="1:9" x14ac:dyDescent="0.2">
      <c r="A109" s="6">
        <v>108</v>
      </c>
      <c r="B109" s="14"/>
      <c r="C109" s="45"/>
      <c r="D109" s="45"/>
      <c r="E109" s="45"/>
      <c r="F109" s="62"/>
      <c r="G109" s="59" t="e">
        <f>IF(F109&gt;0,F109,U18)</f>
        <v>#DIV/0!</v>
      </c>
      <c r="H109" s="66">
        <f t="shared" si="1"/>
        <v>0</v>
      </c>
      <c r="I109" s="42"/>
    </row>
    <row r="110" spans="1:9" x14ac:dyDescent="0.2">
      <c r="A110" s="6">
        <v>109</v>
      </c>
      <c r="B110" s="14"/>
      <c r="C110" s="45"/>
      <c r="D110" s="45"/>
      <c r="E110" s="45"/>
      <c r="F110" s="62"/>
      <c r="G110" s="59" t="e">
        <f>IF(F110&gt;0,F110,U18)</f>
        <v>#DIV/0!</v>
      </c>
      <c r="H110" s="66">
        <f t="shared" si="1"/>
        <v>0</v>
      </c>
      <c r="I110" s="42"/>
    </row>
    <row r="111" spans="1:9" x14ac:dyDescent="0.2">
      <c r="A111" s="6">
        <v>110</v>
      </c>
      <c r="B111" s="14"/>
      <c r="C111" s="45"/>
      <c r="D111" s="45"/>
      <c r="E111" s="45"/>
      <c r="F111" s="62"/>
      <c r="G111" s="59" t="e">
        <f>IF(F111&gt;0,F111,U18)</f>
        <v>#DIV/0!</v>
      </c>
      <c r="H111" s="66">
        <f t="shared" si="1"/>
        <v>0</v>
      </c>
      <c r="I111" s="42"/>
    </row>
    <row r="112" spans="1:9" s="10" customFormat="1" ht="28.5" x14ac:dyDescent="0.2">
      <c r="A112" s="11"/>
      <c r="B112" s="12"/>
      <c r="C112" s="46"/>
      <c r="D112" s="46"/>
      <c r="E112" s="46"/>
      <c r="F112" s="63" t="s">
        <v>4</v>
      </c>
      <c r="G112" s="60" t="e">
        <f>SUM(G2:G111)</f>
        <v>#DIV/0!</v>
      </c>
      <c r="H112" s="67"/>
      <c r="I112" s="43"/>
    </row>
  </sheetData>
  <sheetProtection selectLockedCells="1"/>
  <mergeCells count="23">
    <mergeCell ref="S19:S20"/>
    <mergeCell ref="I23:J23"/>
    <mergeCell ref="S11:T11"/>
    <mergeCell ref="S10:T10"/>
    <mergeCell ref="S13:T13"/>
    <mergeCell ref="I14:J15"/>
    <mergeCell ref="K14:K15"/>
    <mergeCell ref="I11:I12"/>
    <mergeCell ref="J11:L12"/>
    <mergeCell ref="I9:I10"/>
    <mergeCell ref="K9:K10"/>
    <mergeCell ref="J9:J10"/>
    <mergeCell ref="L9:L10"/>
    <mergeCell ref="I16:I18"/>
    <mergeCell ref="J16:J18"/>
    <mergeCell ref="I19:I20"/>
    <mergeCell ref="I2:L3"/>
    <mergeCell ref="J19:J20"/>
    <mergeCell ref="Q19:R20"/>
    <mergeCell ref="I5:I6"/>
    <mergeCell ref="I7:I8"/>
    <mergeCell ref="J5:L6"/>
    <mergeCell ref="J7:L8"/>
  </mergeCells>
  <phoneticPr fontId="0" type="noConversion"/>
  <conditionalFormatting sqref="I19:I20">
    <cfRule type="expression" dxfId="6" priority="4">
      <formula>$I$19&gt;49%</formula>
    </cfRule>
    <cfRule type="expression" dxfId="5" priority="3">
      <formula>$I$19&gt;60%</formula>
    </cfRule>
  </conditionalFormatting>
  <conditionalFormatting sqref="J19:J20">
    <cfRule type="expression" dxfId="2" priority="2">
      <formula>$J$19&gt;39%</formula>
    </cfRule>
    <cfRule type="expression" dxfId="1" priority="1">
      <formula>$J$19&gt;50%</formula>
    </cfRule>
  </conditionalFormatting>
  <dataValidations xWindow="1133" yWindow="442" count="4">
    <dataValidation errorStyle="information" allowBlank="1" showInputMessage="1" errorTitle="No modifique esta celda" error="Esta columna es necesaria para el cálculo de los coeficientes. No la modifique." promptTitle="No modifique esta celda" prompt="Esta columna es necesaria para el cálculo de los coeficientes. No la modifique." sqref="F1:F1048576"/>
    <dataValidation allowBlank="1" showInputMessage="1" promptTitle="Coeficiente" prompt="Introduzca el coeficiente de forma ordenada. Asegurese previamente de que ha eliminado las filas de estándares que le sobran. Según vaya introduciendo coeficientes se irá recalculando el resto para que la suma total sea 10." sqref="G1:H1048576 I19 I21 Q9:Q19 I16 I1:I2 I4 P24:P32 I56:I1048576 I28 I31:I46"/>
    <dataValidation type="list" allowBlank="1" showInputMessage="1" showErrorMessage="1" sqref="K14:K15">
      <formula1>$M$5:$M$7</formula1>
    </dataValidation>
    <dataValidation allowBlank="1" showInputMessage="1" showErrorMessage="1" promptTitle="Elegir materia" prompt="Elija su materia" sqref="J7:L8"/>
  </dataValidations>
  <pageMargins left="0.25" right="0.25" top="0.75" bottom="0.75" header="0.3" footer="0.3"/>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R133"/>
  <sheetViews>
    <sheetView zoomScale="70" zoomScaleNormal="70" workbookViewId="0">
      <selection activeCell="I130" sqref="I130:N130"/>
    </sheetView>
  </sheetViews>
  <sheetFormatPr baseColWidth="10" defaultRowHeight="15" x14ac:dyDescent="0.2"/>
  <cols>
    <col min="1" max="1" width="43.09765625" style="17" customWidth="1"/>
    <col min="2" max="2" width="18.59765625" style="3" customWidth="1"/>
    <col min="3" max="3" width="16" customWidth="1"/>
    <col min="5" max="5" width="11.5" style="21" bestFit="1" customWidth="1"/>
    <col min="6" max="6" width="17.8984375" customWidth="1"/>
    <col min="8" max="8" width="11.19921875" style="21"/>
    <col min="9" max="9" width="16.5" style="21" customWidth="1"/>
    <col min="10" max="11" width="11.19921875" style="21"/>
    <col min="12" max="12" width="19.296875" style="21" customWidth="1"/>
    <col min="13" max="14" width="11.19921875" style="21"/>
    <col min="15" max="15" width="15" bestFit="1" customWidth="1"/>
    <col min="16" max="16" width="13.5" style="15" customWidth="1"/>
    <col min="18" max="18" width="11.19921875" style="15"/>
  </cols>
  <sheetData>
    <row r="2" spans="1:18" ht="15.75" thickBot="1" x14ac:dyDescent="0.25"/>
    <row r="3" spans="1:18" ht="35.25" thickBot="1" x14ac:dyDescent="0.25">
      <c r="C3" s="171" t="s">
        <v>17</v>
      </c>
      <c r="D3" s="172"/>
      <c r="E3" s="172"/>
      <c r="F3" s="172"/>
      <c r="G3" s="172"/>
      <c r="H3" s="172"/>
      <c r="I3" s="172"/>
      <c r="J3" s="172"/>
      <c r="K3" s="172"/>
      <c r="L3" s="172"/>
      <c r="M3" s="172"/>
      <c r="N3" s="173"/>
    </row>
    <row r="4" spans="1:18" ht="15.75" thickBot="1" x14ac:dyDescent="0.25">
      <c r="C4" s="4"/>
      <c r="D4" s="4"/>
      <c r="E4" s="5"/>
      <c r="F4" s="4"/>
      <c r="G4" s="4"/>
      <c r="H4" s="5"/>
      <c r="I4" s="5"/>
      <c r="J4" s="5"/>
      <c r="K4" s="5"/>
      <c r="L4" s="5"/>
      <c r="M4" s="5"/>
      <c r="N4" s="5"/>
      <c r="O4" s="5"/>
    </row>
    <row r="5" spans="1:18" s="25" customFormat="1" ht="26.25" thickBot="1" x14ac:dyDescent="0.4">
      <c r="A5" s="23"/>
      <c r="B5" s="24"/>
      <c r="C5" s="186" t="s">
        <v>23</v>
      </c>
      <c r="D5" s="187"/>
      <c r="E5" s="188"/>
      <c r="F5" s="189" t="s">
        <v>24</v>
      </c>
      <c r="G5" s="190"/>
      <c r="H5" s="191"/>
      <c r="I5" s="195" t="s">
        <v>38</v>
      </c>
      <c r="J5" s="196"/>
      <c r="K5" s="197"/>
      <c r="L5" s="198" t="s">
        <v>39</v>
      </c>
      <c r="M5" s="199"/>
      <c r="N5" s="200"/>
      <c r="O5" s="26" t="s">
        <v>3</v>
      </c>
      <c r="P5" s="30" t="s">
        <v>20</v>
      </c>
      <c r="Q5" s="49" t="s">
        <v>16</v>
      </c>
      <c r="R5" s="30" t="s">
        <v>20</v>
      </c>
    </row>
    <row r="6" spans="1:18" s="20" customFormat="1" ht="20.25" customHeight="1" thickBot="1" x14ac:dyDescent="0.3">
      <c r="A6" s="29" t="s">
        <v>16</v>
      </c>
      <c r="B6" s="71" t="s">
        <v>2</v>
      </c>
      <c r="C6" s="74" t="s">
        <v>18</v>
      </c>
      <c r="D6" s="123" t="s">
        <v>21</v>
      </c>
      <c r="E6" s="124" t="s">
        <v>22</v>
      </c>
      <c r="F6" s="76" t="s">
        <v>19</v>
      </c>
      <c r="G6" s="111" t="s">
        <v>21</v>
      </c>
      <c r="H6" s="118" t="s">
        <v>22</v>
      </c>
      <c r="I6" s="113" t="s">
        <v>40</v>
      </c>
      <c r="J6" s="119" t="s">
        <v>21</v>
      </c>
      <c r="K6" s="120" t="s">
        <v>22</v>
      </c>
      <c r="L6" s="115" t="s">
        <v>41</v>
      </c>
      <c r="M6" s="121" t="s">
        <v>21</v>
      </c>
      <c r="N6" s="122" t="s">
        <v>22</v>
      </c>
      <c r="O6" s="19"/>
      <c r="P6" s="31" t="s">
        <v>16</v>
      </c>
      <c r="Q6" s="51" t="s">
        <v>32</v>
      </c>
      <c r="R6" s="55">
        <v>1</v>
      </c>
    </row>
    <row r="7" spans="1:18" ht="21" customHeight="1" thickBot="1" x14ac:dyDescent="0.25">
      <c r="A7" s="48" t="str">
        <f>IF(Estandares!C2="x",Estandares!B2,"BORRAR FILA")</f>
        <v>BORRAR FILA</v>
      </c>
      <c r="B7" s="72" t="e">
        <f>Estandares!G2</f>
        <v>#DIV/0!</v>
      </c>
      <c r="C7" s="75" t="s">
        <v>18</v>
      </c>
      <c r="D7" s="93"/>
      <c r="E7" s="69"/>
      <c r="F7" s="78" t="s">
        <v>19</v>
      </c>
      <c r="G7" s="112"/>
      <c r="H7" s="70"/>
      <c r="I7" s="114" t="s">
        <v>40</v>
      </c>
      <c r="J7" s="94"/>
      <c r="K7" s="89"/>
      <c r="L7" s="116" t="s">
        <v>41</v>
      </c>
      <c r="M7" s="96"/>
      <c r="N7" s="90"/>
      <c r="O7" s="28">
        <f>(D7*E7)+(G7*H7)+(J7*K7)+(M7*N7)</f>
        <v>0</v>
      </c>
      <c r="P7" s="50" t="e">
        <f>IF(Q7="SI",(O7*B7)/Estandares!K14/Estandares!H2,(O7*B7)/Estandares!K14)</f>
        <v>#DIV/0!</v>
      </c>
      <c r="Q7" s="52" t="str">
        <f>IF(Estandares!H2&gt;1,"SI","")</f>
        <v/>
      </c>
      <c r="R7" s="50" t="e">
        <f>(O7*B7)/Estandares!K14</f>
        <v>#DIV/0!</v>
      </c>
    </row>
    <row r="8" spans="1:18" ht="23.25" thickBot="1" x14ac:dyDescent="0.25">
      <c r="A8" s="48" t="str">
        <f>IF(Estandares!C3="x",Estandares!B3,"BORRAR FILA")</f>
        <v>BORRAR FILA</v>
      </c>
      <c r="B8" s="72" t="e">
        <f>Estandares!G3</f>
        <v>#DIV/0!</v>
      </c>
      <c r="C8" s="75" t="s">
        <v>18</v>
      </c>
      <c r="D8" s="93"/>
      <c r="E8" s="69"/>
      <c r="F8" s="78" t="s">
        <v>19</v>
      </c>
      <c r="G8" s="112"/>
      <c r="H8" s="70"/>
      <c r="I8" s="114" t="s">
        <v>40</v>
      </c>
      <c r="J8" s="95"/>
      <c r="K8" s="89"/>
      <c r="L8" s="116" t="s">
        <v>41</v>
      </c>
      <c r="M8" s="97"/>
      <c r="N8" s="91"/>
      <c r="O8" s="28">
        <f t="shared" ref="O8:O71" si="0">(D8*E8)+(G8*H8)+(J8*K8)+(M8*N8)</f>
        <v>0</v>
      </c>
      <c r="P8" s="50" t="e">
        <f>IF(Q8="SI",(O8*B8)/Estandares!K14/Estandares!H3,(O8*B8)/Estandares!K14)</f>
        <v>#DIV/0!</v>
      </c>
      <c r="Q8" s="52" t="str">
        <f>IF(Estandares!H3&gt;1,"SI","")</f>
        <v/>
      </c>
      <c r="R8" s="50" t="e">
        <f>(O8*B8)/Estandares!K14</f>
        <v>#DIV/0!</v>
      </c>
    </row>
    <row r="9" spans="1:18" ht="23.25" thickBot="1" x14ac:dyDescent="0.25">
      <c r="A9" s="48" t="str">
        <f>IF(Estandares!C4="x",Estandares!B4,"BORRAR FILA")</f>
        <v>BORRAR FILA</v>
      </c>
      <c r="B9" s="72" t="e">
        <f>Estandares!G4</f>
        <v>#DIV/0!</v>
      </c>
      <c r="C9" s="75" t="s">
        <v>18</v>
      </c>
      <c r="D9" s="93"/>
      <c r="E9" s="69"/>
      <c r="F9" s="78" t="s">
        <v>19</v>
      </c>
      <c r="G9" s="112"/>
      <c r="H9" s="70"/>
      <c r="I9" s="114" t="s">
        <v>40</v>
      </c>
      <c r="J9" s="95"/>
      <c r="K9" s="89"/>
      <c r="L9" s="116" t="s">
        <v>41</v>
      </c>
      <c r="M9" s="97"/>
      <c r="N9" s="91"/>
      <c r="O9" s="28">
        <f t="shared" si="0"/>
        <v>0</v>
      </c>
      <c r="P9" s="50" t="e">
        <f>IF(Q9="SI",(O9*B9)/Estandares!K14/Estandares!H4,(O9*B9)/Estandares!K14)</f>
        <v>#DIV/0!</v>
      </c>
      <c r="Q9" s="52" t="str">
        <f>IF(Estandares!H4&gt;1,"SI","")</f>
        <v/>
      </c>
      <c r="R9" s="50" t="e">
        <f>(O9*B9)/Estandares!K14</f>
        <v>#DIV/0!</v>
      </c>
    </row>
    <row r="10" spans="1:18" ht="23.25" thickBot="1" x14ac:dyDescent="0.25">
      <c r="A10" s="48" t="str">
        <f>IF(Estandares!C5="x",Estandares!B5,"BORRAR FILA")</f>
        <v>BORRAR FILA</v>
      </c>
      <c r="B10" s="72" t="e">
        <f>Estandares!G5</f>
        <v>#DIV/0!</v>
      </c>
      <c r="C10" s="75" t="s">
        <v>18</v>
      </c>
      <c r="D10" s="93"/>
      <c r="E10" s="69"/>
      <c r="F10" s="78" t="s">
        <v>19</v>
      </c>
      <c r="G10" s="112"/>
      <c r="H10" s="70"/>
      <c r="I10" s="114" t="s">
        <v>40</v>
      </c>
      <c r="J10" s="95"/>
      <c r="K10" s="89"/>
      <c r="L10" s="116" t="s">
        <v>41</v>
      </c>
      <c r="M10" s="97"/>
      <c r="N10" s="91"/>
      <c r="O10" s="28">
        <f t="shared" si="0"/>
        <v>0</v>
      </c>
      <c r="P10" s="50" t="e">
        <f>IF(Q10="SI",(O10*B10)/Estandares!K14/Estandares!H5,(O10*B10)/Estandares!K14)</f>
        <v>#DIV/0!</v>
      </c>
      <c r="Q10" s="52" t="str">
        <f>IF(Estandares!H5&gt;1,"SI","")</f>
        <v/>
      </c>
      <c r="R10" s="50" t="e">
        <f>(O10*B10)/Estandares!K14</f>
        <v>#DIV/0!</v>
      </c>
    </row>
    <row r="11" spans="1:18" ht="23.25" thickBot="1" x14ac:dyDescent="0.25">
      <c r="A11" s="48" t="str">
        <f>IF(Estandares!C6="x",Estandares!B6,"BORRAR FILA")</f>
        <v>BORRAR FILA</v>
      </c>
      <c r="B11" s="72" t="e">
        <f>Estandares!G6</f>
        <v>#DIV/0!</v>
      </c>
      <c r="C11" s="75" t="s">
        <v>18</v>
      </c>
      <c r="D11" s="93"/>
      <c r="E11" s="69"/>
      <c r="F11" s="78" t="s">
        <v>19</v>
      </c>
      <c r="G11" s="112"/>
      <c r="H11" s="70"/>
      <c r="I11" s="114" t="s">
        <v>40</v>
      </c>
      <c r="J11" s="95"/>
      <c r="K11" s="89"/>
      <c r="L11" s="116" t="s">
        <v>41</v>
      </c>
      <c r="M11" s="97"/>
      <c r="N11" s="91"/>
      <c r="O11" s="28">
        <f t="shared" si="0"/>
        <v>0</v>
      </c>
      <c r="P11" s="50" t="e">
        <f>IF(Q11="SI",(O11*B11)/Estandares!K14/Estandares!H6,(O11*B11)/Estandares!K14)</f>
        <v>#DIV/0!</v>
      </c>
      <c r="Q11" s="52" t="str">
        <f>IF(Estandares!H6&gt;1,"SI","")</f>
        <v/>
      </c>
      <c r="R11" s="50" t="e">
        <f>(O11*B11)/Estandares!K14</f>
        <v>#DIV/0!</v>
      </c>
    </row>
    <row r="12" spans="1:18" ht="23.25" thickBot="1" x14ac:dyDescent="0.25">
      <c r="A12" s="48" t="str">
        <f>IF(Estandares!C7="x",Estandares!B7,"BORRAR FILA")</f>
        <v>BORRAR FILA</v>
      </c>
      <c r="B12" s="72" t="e">
        <f>Estandares!G7</f>
        <v>#DIV/0!</v>
      </c>
      <c r="C12" s="75" t="s">
        <v>18</v>
      </c>
      <c r="D12" s="93"/>
      <c r="E12" s="69"/>
      <c r="F12" s="78" t="s">
        <v>19</v>
      </c>
      <c r="G12" s="112"/>
      <c r="H12" s="70"/>
      <c r="I12" s="114" t="s">
        <v>40</v>
      </c>
      <c r="J12" s="95"/>
      <c r="K12" s="89"/>
      <c r="L12" s="116" t="s">
        <v>41</v>
      </c>
      <c r="M12" s="97"/>
      <c r="N12" s="91"/>
      <c r="O12" s="28">
        <f t="shared" si="0"/>
        <v>0</v>
      </c>
      <c r="P12" s="50" t="e">
        <f>IF(Q12="SI",(O12*B12)/Estandares!K14/Estandares!H7,(O12*B12)/Estandares!K14)</f>
        <v>#DIV/0!</v>
      </c>
      <c r="Q12" s="52" t="str">
        <f>IF(Estandares!H7&gt;1,"SI","")</f>
        <v/>
      </c>
      <c r="R12" s="50" t="e">
        <f>(O12*B12)/Estandares!K14</f>
        <v>#DIV/0!</v>
      </c>
    </row>
    <row r="13" spans="1:18" ht="23.25" thickBot="1" x14ac:dyDescent="0.25">
      <c r="A13" s="48" t="str">
        <f>IF(Estandares!C8="x",Estandares!B8,"BORRAR FILA")</f>
        <v>BORRAR FILA</v>
      </c>
      <c r="B13" s="72" t="e">
        <f>Estandares!G8</f>
        <v>#DIV/0!</v>
      </c>
      <c r="C13" s="75" t="s">
        <v>18</v>
      </c>
      <c r="D13" s="93"/>
      <c r="E13" s="69"/>
      <c r="F13" s="78" t="s">
        <v>19</v>
      </c>
      <c r="G13" s="112"/>
      <c r="H13" s="70"/>
      <c r="I13" s="114" t="s">
        <v>40</v>
      </c>
      <c r="J13" s="95"/>
      <c r="K13" s="89"/>
      <c r="L13" s="116" t="s">
        <v>41</v>
      </c>
      <c r="M13" s="97"/>
      <c r="N13" s="91"/>
      <c r="O13" s="28">
        <f t="shared" si="0"/>
        <v>0</v>
      </c>
      <c r="P13" s="50" t="e">
        <f>IF(Q13="SI",(O13*B13)/Estandares!K14/Estandares!H8,(O13*B13)/Estandares!K14)</f>
        <v>#DIV/0!</v>
      </c>
      <c r="Q13" s="52" t="str">
        <f>IF(Estandares!H8&gt;1,"SI","")</f>
        <v/>
      </c>
      <c r="R13" s="50" t="e">
        <f>(O13*B13)/Estandares!K14</f>
        <v>#DIV/0!</v>
      </c>
    </row>
    <row r="14" spans="1:18" ht="23.25" thickBot="1" x14ac:dyDescent="0.25">
      <c r="A14" s="48" t="str">
        <f>IF(Estandares!C9="x",Estandares!B9,"BORRAR FILA")</f>
        <v>BORRAR FILA</v>
      </c>
      <c r="B14" s="72" t="e">
        <f>Estandares!G9</f>
        <v>#DIV/0!</v>
      </c>
      <c r="C14" s="75" t="s">
        <v>18</v>
      </c>
      <c r="D14" s="93"/>
      <c r="E14" s="69"/>
      <c r="F14" s="78" t="s">
        <v>19</v>
      </c>
      <c r="G14" s="112"/>
      <c r="H14" s="70"/>
      <c r="I14" s="114" t="s">
        <v>40</v>
      </c>
      <c r="J14" s="95"/>
      <c r="K14" s="89"/>
      <c r="L14" s="116" t="s">
        <v>41</v>
      </c>
      <c r="M14" s="97"/>
      <c r="N14" s="91"/>
      <c r="O14" s="28">
        <f t="shared" si="0"/>
        <v>0</v>
      </c>
      <c r="P14" s="50" t="e">
        <f>IF(Q14="SI",(O14*B14)/Estandares!K14/Estandares!H10,(O14*B14)/Estandares!K14)</f>
        <v>#DIV/0!</v>
      </c>
      <c r="Q14" s="52" t="str">
        <f>IF(Estandares!H10&gt;1,"SI","")</f>
        <v/>
      </c>
      <c r="R14" s="50" t="e">
        <f>(O14*B14)/Estandares!K14</f>
        <v>#DIV/0!</v>
      </c>
    </row>
    <row r="15" spans="1:18" ht="23.25" thickBot="1" x14ac:dyDescent="0.25">
      <c r="A15" s="48" t="str">
        <f>IF(Estandares!C10="x",Estandares!B10,"BORRAR FILA")</f>
        <v>BORRAR FILA</v>
      </c>
      <c r="B15" s="72" t="e">
        <f>Estandares!G10</f>
        <v>#DIV/0!</v>
      </c>
      <c r="C15" s="75" t="s">
        <v>18</v>
      </c>
      <c r="D15" s="93"/>
      <c r="E15" s="69"/>
      <c r="F15" s="78" t="s">
        <v>19</v>
      </c>
      <c r="G15" s="112"/>
      <c r="H15" s="70"/>
      <c r="I15" s="114" t="s">
        <v>40</v>
      </c>
      <c r="J15" s="95"/>
      <c r="K15" s="89"/>
      <c r="L15" s="116" t="s">
        <v>41</v>
      </c>
      <c r="M15" s="97"/>
      <c r="N15" s="91"/>
      <c r="O15" s="28">
        <f t="shared" si="0"/>
        <v>0</v>
      </c>
      <c r="P15" s="50" t="e">
        <f>IF(Q15="SI",(O15*B15)/Estandares!K14/Estandares!H11,(O15*B15)/Estandares!K14)</f>
        <v>#DIV/0!</v>
      </c>
      <c r="Q15" s="52" t="str">
        <f>IF(Estandares!H11&gt;1,"SI","")</f>
        <v/>
      </c>
      <c r="R15" s="50" t="e">
        <f>(O15*B15)/Estandares!K14</f>
        <v>#DIV/0!</v>
      </c>
    </row>
    <row r="16" spans="1:18" ht="23.25" thickBot="1" x14ac:dyDescent="0.25">
      <c r="A16" s="48" t="str">
        <f>IF(Estandares!C11="x",Estandares!B11,"BORRAR FILA")</f>
        <v>BORRAR FILA</v>
      </c>
      <c r="B16" s="72" t="e">
        <f>Estandares!G11</f>
        <v>#DIV/0!</v>
      </c>
      <c r="C16" s="75" t="s">
        <v>18</v>
      </c>
      <c r="D16" s="93"/>
      <c r="E16" s="69"/>
      <c r="F16" s="78" t="s">
        <v>19</v>
      </c>
      <c r="G16" s="112"/>
      <c r="H16" s="70"/>
      <c r="I16" s="114" t="s">
        <v>40</v>
      </c>
      <c r="J16" s="95"/>
      <c r="K16" s="89"/>
      <c r="L16" s="116" t="s">
        <v>41</v>
      </c>
      <c r="M16" s="97"/>
      <c r="N16" s="91"/>
      <c r="O16" s="28">
        <f t="shared" si="0"/>
        <v>0</v>
      </c>
      <c r="P16" s="50" t="e">
        <f>IF(Q16="SI",(O16*B16)/Estandares!K14/Estandares!H12,(O16*B16)/Estandares!K14)</f>
        <v>#DIV/0!</v>
      </c>
      <c r="Q16" s="52" t="str">
        <f>IF(Estandares!H12&gt;1,"SI","")</f>
        <v/>
      </c>
      <c r="R16" s="50" t="e">
        <f>(O16*B16)/Estandares!K14</f>
        <v>#DIV/0!</v>
      </c>
    </row>
    <row r="17" spans="1:18" ht="23.25" thickBot="1" x14ac:dyDescent="0.25">
      <c r="A17" s="48" t="str">
        <f>IF(Estandares!C12="x",Estandares!B12,"BORRAR FILA")</f>
        <v>BORRAR FILA</v>
      </c>
      <c r="B17" s="72" t="e">
        <f>Estandares!G12</f>
        <v>#DIV/0!</v>
      </c>
      <c r="C17" s="75" t="s">
        <v>18</v>
      </c>
      <c r="D17" s="93"/>
      <c r="E17" s="69"/>
      <c r="F17" s="78" t="s">
        <v>19</v>
      </c>
      <c r="G17" s="112"/>
      <c r="H17" s="70"/>
      <c r="I17" s="114" t="s">
        <v>40</v>
      </c>
      <c r="J17" s="95"/>
      <c r="K17" s="89"/>
      <c r="L17" s="116" t="s">
        <v>41</v>
      </c>
      <c r="M17" s="97"/>
      <c r="N17" s="91"/>
      <c r="O17" s="28">
        <f t="shared" si="0"/>
        <v>0</v>
      </c>
      <c r="P17" s="50" t="e">
        <f>IF(Q17="SI",(O17*B17)/Estandares!K14/Estandares!H13,(O17*B17)/Estandares!K14)</f>
        <v>#DIV/0!</v>
      </c>
      <c r="Q17" s="52" t="str">
        <f>IF(Estandares!H13&gt;1,"SI","")</f>
        <v/>
      </c>
      <c r="R17" s="50" t="e">
        <f>(O17*B17)/Estandares!K14</f>
        <v>#DIV/0!</v>
      </c>
    </row>
    <row r="18" spans="1:18" ht="23.25" thickBot="1" x14ac:dyDescent="0.25">
      <c r="A18" s="48" t="str">
        <f>IF(Estandares!C13="x",Estandares!B13,"BORRAR FILA")</f>
        <v>BORRAR FILA</v>
      </c>
      <c r="B18" s="72" t="e">
        <f>Estandares!G13</f>
        <v>#DIV/0!</v>
      </c>
      <c r="C18" s="75" t="s">
        <v>18</v>
      </c>
      <c r="D18" s="93"/>
      <c r="E18" s="69"/>
      <c r="F18" s="78" t="s">
        <v>19</v>
      </c>
      <c r="G18" s="112"/>
      <c r="H18" s="70"/>
      <c r="I18" s="114" t="s">
        <v>40</v>
      </c>
      <c r="J18" s="95"/>
      <c r="K18" s="89"/>
      <c r="L18" s="116" t="s">
        <v>41</v>
      </c>
      <c r="M18" s="97"/>
      <c r="N18" s="91"/>
      <c r="O18" s="28">
        <f t="shared" si="0"/>
        <v>0</v>
      </c>
      <c r="P18" s="50" t="e">
        <f>IF(Q18="SI",(O18*B18)/Estandares!K14/Estandares!H20,(O18*B18)/Estandares!K14)</f>
        <v>#DIV/0!</v>
      </c>
      <c r="Q18" s="52" t="str">
        <f>IF(Estandares!H20&gt;1,"SI","")</f>
        <v/>
      </c>
      <c r="R18" s="50" t="e">
        <f>(O18*B18)/Estandares!K14</f>
        <v>#DIV/0!</v>
      </c>
    </row>
    <row r="19" spans="1:18" ht="23.25" thickBot="1" x14ac:dyDescent="0.25">
      <c r="A19" s="48" t="str">
        <f>IF(Estandares!C14="x",Estandares!B14,"BORRAR FILA")</f>
        <v>BORRAR FILA</v>
      </c>
      <c r="B19" s="72" t="e">
        <f>Estandares!G14</f>
        <v>#DIV/0!</v>
      </c>
      <c r="C19" s="75" t="s">
        <v>18</v>
      </c>
      <c r="D19" s="93"/>
      <c r="E19" s="69"/>
      <c r="F19" s="78" t="s">
        <v>19</v>
      </c>
      <c r="G19" s="112"/>
      <c r="H19" s="70"/>
      <c r="I19" s="114" t="s">
        <v>40</v>
      </c>
      <c r="J19" s="95"/>
      <c r="K19" s="89"/>
      <c r="L19" s="116" t="s">
        <v>41</v>
      </c>
      <c r="M19" s="97"/>
      <c r="N19" s="91"/>
      <c r="O19" s="28">
        <f t="shared" si="0"/>
        <v>0</v>
      </c>
      <c r="P19" s="50" t="e">
        <f>IF(Q19="SI",(O19*B19)/Estandares!K14/Estandares!H21,(O19*B19)/Estandares!K14)</f>
        <v>#DIV/0!</v>
      </c>
      <c r="Q19" s="52" t="str">
        <f>IF(Estandares!H21&gt;1,"SI","")</f>
        <v/>
      </c>
      <c r="R19" s="50" t="e">
        <f>(O19*B19)/Estandares!K14</f>
        <v>#DIV/0!</v>
      </c>
    </row>
    <row r="20" spans="1:18" ht="23.25" thickBot="1" x14ac:dyDescent="0.25">
      <c r="A20" s="48" t="str">
        <f>IF(Estandares!C15="x",Estandares!B15,"BORRAR FILA")</f>
        <v>BORRAR FILA</v>
      </c>
      <c r="B20" s="72" t="e">
        <f>Estandares!G15</f>
        <v>#DIV/0!</v>
      </c>
      <c r="C20" s="75" t="s">
        <v>18</v>
      </c>
      <c r="D20" s="93"/>
      <c r="E20" s="69"/>
      <c r="F20" s="78" t="s">
        <v>19</v>
      </c>
      <c r="G20" s="112"/>
      <c r="H20" s="70"/>
      <c r="I20" s="114" t="s">
        <v>40</v>
      </c>
      <c r="J20" s="95"/>
      <c r="K20" s="89"/>
      <c r="L20" s="116" t="s">
        <v>41</v>
      </c>
      <c r="M20" s="97"/>
      <c r="N20" s="91"/>
      <c r="O20" s="28">
        <f t="shared" si="0"/>
        <v>0</v>
      </c>
      <c r="P20" s="50" t="e">
        <f>IF(Q20="SI",(O20*B20)/Estandares!K14/Estandares!H22,(O20*B20)/Estandares!K14)</f>
        <v>#DIV/0!</v>
      </c>
      <c r="Q20" s="52" t="str">
        <f>IF(Estandares!H22&gt;1,"SI","")</f>
        <v/>
      </c>
      <c r="R20" s="50" t="e">
        <f>(O20*B20)/Estandares!K14</f>
        <v>#DIV/0!</v>
      </c>
    </row>
    <row r="21" spans="1:18" ht="23.25" thickBot="1" x14ac:dyDescent="0.25">
      <c r="A21" s="48" t="str">
        <f>IF(Estandares!C16="x",Estandares!B16,"BORRAR FILA")</f>
        <v>BORRAR FILA</v>
      </c>
      <c r="B21" s="72" t="e">
        <f>Estandares!G16</f>
        <v>#DIV/0!</v>
      </c>
      <c r="C21" s="75" t="s">
        <v>18</v>
      </c>
      <c r="D21" s="93"/>
      <c r="E21" s="69"/>
      <c r="F21" s="78" t="s">
        <v>19</v>
      </c>
      <c r="G21" s="112"/>
      <c r="H21" s="70"/>
      <c r="I21" s="114" t="s">
        <v>40</v>
      </c>
      <c r="J21" s="95"/>
      <c r="K21" s="89"/>
      <c r="L21" s="116" t="s">
        <v>41</v>
      </c>
      <c r="M21" s="97"/>
      <c r="N21" s="91"/>
      <c r="O21" s="28">
        <f t="shared" si="0"/>
        <v>0</v>
      </c>
      <c r="P21" s="50" t="e">
        <f>IF(Q21="SI",(O21*B21)/Estandares!K14/Estandares!H23,(O21*B21)/Estandares!K14)</f>
        <v>#DIV/0!</v>
      </c>
      <c r="Q21" s="52" t="str">
        <f>IF(Estandares!H23&gt;1,"SI","")</f>
        <v/>
      </c>
      <c r="R21" s="50" t="e">
        <f>(O21*B21)/Estandares!K14</f>
        <v>#DIV/0!</v>
      </c>
    </row>
    <row r="22" spans="1:18" ht="23.25" thickBot="1" x14ac:dyDescent="0.25">
      <c r="A22" s="48" t="str">
        <f>IF(Estandares!C17="x",Estandares!B17,"BORRAR FILA")</f>
        <v>BORRAR FILA</v>
      </c>
      <c r="B22" s="72" t="e">
        <f>Estandares!G17</f>
        <v>#DIV/0!</v>
      </c>
      <c r="C22" s="75" t="s">
        <v>18</v>
      </c>
      <c r="D22" s="93"/>
      <c r="E22" s="69"/>
      <c r="F22" s="78" t="s">
        <v>19</v>
      </c>
      <c r="G22" s="112"/>
      <c r="H22" s="70"/>
      <c r="I22" s="114" t="s">
        <v>40</v>
      </c>
      <c r="J22" s="95"/>
      <c r="K22" s="89"/>
      <c r="L22" s="116" t="s">
        <v>41</v>
      </c>
      <c r="M22" s="97"/>
      <c r="N22" s="91"/>
      <c r="O22" s="28">
        <f t="shared" si="0"/>
        <v>0</v>
      </c>
      <c r="P22" s="50" t="e">
        <f>IF(Q22="SI",(O22*B22)/Estandares!K14/Estandares!H28,(O22*B22)/Estandares!K14)</f>
        <v>#DIV/0!</v>
      </c>
      <c r="Q22" s="52" t="str">
        <f>IF(Estandares!H28&gt;1,"SI","")</f>
        <v/>
      </c>
      <c r="R22" s="50" t="e">
        <f>(O22*B22)/Estandares!K14</f>
        <v>#DIV/0!</v>
      </c>
    </row>
    <row r="23" spans="1:18" ht="23.25" thickBot="1" x14ac:dyDescent="0.25">
      <c r="A23" s="48" t="str">
        <f>IF(Estandares!C18="x",Estandares!B18,"BORRAR FILA")</f>
        <v>BORRAR FILA</v>
      </c>
      <c r="B23" s="72" t="e">
        <f>Estandares!G18</f>
        <v>#DIV/0!</v>
      </c>
      <c r="C23" s="75" t="s">
        <v>18</v>
      </c>
      <c r="D23" s="93"/>
      <c r="E23" s="69"/>
      <c r="F23" s="78" t="s">
        <v>19</v>
      </c>
      <c r="G23" s="112"/>
      <c r="H23" s="70"/>
      <c r="I23" s="114" t="s">
        <v>40</v>
      </c>
      <c r="J23" s="95"/>
      <c r="K23" s="89"/>
      <c r="L23" s="116" t="s">
        <v>41</v>
      </c>
      <c r="M23" s="97"/>
      <c r="N23" s="91"/>
      <c r="O23" s="28">
        <f t="shared" si="0"/>
        <v>0</v>
      </c>
      <c r="P23" s="50" t="e">
        <f>IF(Q23="SI",(O23*B23)/Estandares!K14/Estandares!H29,(O23*B23)/Estandares!K14)</f>
        <v>#DIV/0!</v>
      </c>
      <c r="Q23" s="52" t="str">
        <f>IF(Estandares!H29&gt;1,"SI","")</f>
        <v/>
      </c>
      <c r="R23" s="50" t="e">
        <f>(O23*B23)/Estandares!K14</f>
        <v>#DIV/0!</v>
      </c>
    </row>
    <row r="24" spans="1:18" ht="23.25" thickBot="1" x14ac:dyDescent="0.25">
      <c r="A24" s="48" t="str">
        <f>IF(Estandares!C19="x",Estandares!B19,"BORRAR FILA")</f>
        <v>BORRAR FILA</v>
      </c>
      <c r="B24" s="72" t="e">
        <f>Estandares!G19</f>
        <v>#DIV/0!</v>
      </c>
      <c r="C24" s="75" t="s">
        <v>18</v>
      </c>
      <c r="D24" s="93"/>
      <c r="E24" s="69"/>
      <c r="F24" s="78" t="s">
        <v>19</v>
      </c>
      <c r="G24" s="112"/>
      <c r="H24" s="70"/>
      <c r="I24" s="114" t="s">
        <v>40</v>
      </c>
      <c r="J24" s="95"/>
      <c r="K24" s="89"/>
      <c r="L24" s="116" t="s">
        <v>41</v>
      </c>
      <c r="M24" s="97"/>
      <c r="N24" s="91"/>
      <c r="O24" s="28">
        <f t="shared" si="0"/>
        <v>0</v>
      </c>
      <c r="P24" s="50" t="e">
        <f>IF(Q24="SI",(O24*B24)/Estandares!K14/Estandares!H30,(O24*B24)/Estandares!K14)</f>
        <v>#DIV/0!</v>
      </c>
      <c r="Q24" s="52" t="str">
        <f>IF(Estandares!H30&gt;1,"SI","")</f>
        <v/>
      </c>
      <c r="R24" s="50" t="e">
        <f>(O24*B24)/Estandares!K14</f>
        <v>#DIV/0!</v>
      </c>
    </row>
    <row r="25" spans="1:18" ht="23.25" thickBot="1" x14ac:dyDescent="0.25">
      <c r="A25" s="48" t="str">
        <f>IF(Estandares!C20="x",Estandares!B20,"BORRAR FILA")</f>
        <v>BORRAR FILA</v>
      </c>
      <c r="B25" s="72" t="e">
        <f>Estandares!G20</f>
        <v>#DIV/0!</v>
      </c>
      <c r="C25" s="75" t="s">
        <v>18</v>
      </c>
      <c r="D25" s="93"/>
      <c r="E25" s="69"/>
      <c r="F25" s="78" t="s">
        <v>19</v>
      </c>
      <c r="G25" s="112"/>
      <c r="H25" s="70"/>
      <c r="I25" s="114" t="s">
        <v>40</v>
      </c>
      <c r="J25" s="95"/>
      <c r="K25" s="89"/>
      <c r="L25" s="116" t="s">
        <v>41</v>
      </c>
      <c r="M25" s="97"/>
      <c r="N25" s="91"/>
      <c r="O25" s="28">
        <f t="shared" si="0"/>
        <v>0</v>
      </c>
      <c r="P25" s="50" t="e">
        <f>IF(Q25="SI",(O25*B25)/Estandares!K14/Estandares!H31,(O25*B25)/Estandares!K14)</f>
        <v>#DIV/0!</v>
      </c>
      <c r="Q25" s="52" t="str">
        <f>IF(Estandares!H31&gt;1,"SI","")</f>
        <v/>
      </c>
      <c r="R25" s="50" t="e">
        <f>(O25*B25)/Estandares!K14</f>
        <v>#DIV/0!</v>
      </c>
    </row>
    <row r="26" spans="1:18" ht="23.25" thickBot="1" x14ac:dyDescent="0.25">
      <c r="A26" s="48" t="str">
        <f>IF(Estandares!C21="x",Estandares!B21,"BORRAR FILA")</f>
        <v>BORRAR FILA</v>
      </c>
      <c r="B26" s="72" t="e">
        <f>Estandares!G21</f>
        <v>#DIV/0!</v>
      </c>
      <c r="C26" s="75" t="s">
        <v>18</v>
      </c>
      <c r="D26" s="93"/>
      <c r="E26" s="69"/>
      <c r="F26" s="78" t="s">
        <v>19</v>
      </c>
      <c r="G26" s="112"/>
      <c r="H26" s="70"/>
      <c r="I26" s="114" t="s">
        <v>40</v>
      </c>
      <c r="J26" s="95"/>
      <c r="K26" s="89"/>
      <c r="L26" s="116" t="s">
        <v>41</v>
      </c>
      <c r="M26" s="97"/>
      <c r="N26" s="91"/>
      <c r="O26" s="28">
        <f t="shared" si="0"/>
        <v>0</v>
      </c>
      <c r="P26" s="50" t="e">
        <f>IF(Q26="SI",(O26*B26)/Estandares!K14/Estandares!H32,(O26*B26)/Estandares!K14)</f>
        <v>#DIV/0!</v>
      </c>
      <c r="Q26" s="52" t="str">
        <f>IF(Estandares!H32&gt;1,"SI","")</f>
        <v/>
      </c>
      <c r="R26" s="50" t="e">
        <f>(O26*B26)/Estandares!K14</f>
        <v>#DIV/0!</v>
      </c>
    </row>
    <row r="27" spans="1:18" ht="23.25" thickBot="1" x14ac:dyDescent="0.25">
      <c r="A27" s="48" t="str">
        <f>IF(Estandares!C22="x",Estandares!B22,"BORRAR FILA")</f>
        <v>BORRAR FILA</v>
      </c>
      <c r="B27" s="72" t="e">
        <f>Estandares!G22</f>
        <v>#DIV/0!</v>
      </c>
      <c r="C27" s="75" t="s">
        <v>18</v>
      </c>
      <c r="D27" s="93"/>
      <c r="E27" s="69"/>
      <c r="F27" s="78" t="s">
        <v>19</v>
      </c>
      <c r="G27" s="112"/>
      <c r="H27" s="70"/>
      <c r="I27" s="114" t="s">
        <v>40</v>
      </c>
      <c r="J27" s="95"/>
      <c r="K27" s="89"/>
      <c r="L27" s="116" t="s">
        <v>41</v>
      </c>
      <c r="M27" s="97"/>
      <c r="N27" s="91"/>
      <c r="O27" s="28">
        <f t="shared" si="0"/>
        <v>0</v>
      </c>
      <c r="P27" s="50" t="e">
        <f>IF(Q27="SI",(O27*B27)/Estandares!K14/Estandares!H33,(O27*B27)/Estandares!K14)</f>
        <v>#DIV/0!</v>
      </c>
      <c r="Q27" s="52" t="str">
        <f>IF(Estandares!H33&gt;1,"SI","")</f>
        <v/>
      </c>
      <c r="R27" s="50" t="e">
        <f>(O27*B27)/Estandares!K14</f>
        <v>#DIV/0!</v>
      </c>
    </row>
    <row r="28" spans="1:18" ht="23.25" thickBot="1" x14ac:dyDescent="0.25">
      <c r="A28" s="48" t="str">
        <f>IF(Estandares!C23="x",Estandares!B23,"BORRAR FILA")</f>
        <v>BORRAR FILA</v>
      </c>
      <c r="B28" s="72" t="e">
        <f>Estandares!G23</f>
        <v>#DIV/0!</v>
      </c>
      <c r="C28" s="75" t="s">
        <v>18</v>
      </c>
      <c r="D28" s="93"/>
      <c r="E28" s="69"/>
      <c r="F28" s="78" t="s">
        <v>19</v>
      </c>
      <c r="G28" s="112"/>
      <c r="H28" s="70"/>
      <c r="I28" s="114" t="s">
        <v>40</v>
      </c>
      <c r="J28" s="95"/>
      <c r="K28" s="89"/>
      <c r="L28" s="116" t="s">
        <v>41</v>
      </c>
      <c r="M28" s="97"/>
      <c r="N28" s="91"/>
      <c r="O28" s="28">
        <f t="shared" si="0"/>
        <v>0</v>
      </c>
      <c r="P28" s="50" t="e">
        <f>IF(Q28="SI",(O28*B28)/Estandares!K14/Estandares!H34,(O28*B28)/Estandares!K14)</f>
        <v>#DIV/0!</v>
      </c>
      <c r="Q28" s="52" t="str">
        <f>IF(Estandares!H34&gt;1,"SI","")</f>
        <v/>
      </c>
      <c r="R28" s="50" t="e">
        <f>(O28*B28)/Estandares!K14</f>
        <v>#DIV/0!</v>
      </c>
    </row>
    <row r="29" spans="1:18" ht="23.25" thickBot="1" x14ac:dyDescent="0.25">
      <c r="A29" s="48" t="str">
        <f>IF(Estandares!C24="x",Estandares!B24,"BORRAR FILA")</f>
        <v>BORRAR FILA</v>
      </c>
      <c r="B29" s="72" t="e">
        <f>Estandares!G24</f>
        <v>#DIV/0!</v>
      </c>
      <c r="C29" s="75" t="s">
        <v>18</v>
      </c>
      <c r="D29" s="93"/>
      <c r="E29" s="69"/>
      <c r="F29" s="78" t="s">
        <v>19</v>
      </c>
      <c r="G29" s="112"/>
      <c r="H29" s="70"/>
      <c r="I29" s="114" t="s">
        <v>40</v>
      </c>
      <c r="J29" s="95"/>
      <c r="K29" s="89"/>
      <c r="L29" s="116" t="s">
        <v>41</v>
      </c>
      <c r="M29" s="97"/>
      <c r="N29" s="91"/>
      <c r="O29" s="28">
        <f t="shared" si="0"/>
        <v>0</v>
      </c>
      <c r="P29" s="50" t="e">
        <f>IF(Q29="SI",(O29*B29)/Estandares!K14/Estandares!H35,(O29*B29)/Estandares!K14)</f>
        <v>#DIV/0!</v>
      </c>
      <c r="Q29" s="52" t="str">
        <f>IF(Estandares!H35&gt;1,"SI","")</f>
        <v/>
      </c>
      <c r="R29" s="50" t="e">
        <f>(O29*B29)/Estandares!K14</f>
        <v>#DIV/0!</v>
      </c>
    </row>
    <row r="30" spans="1:18" ht="23.25" thickBot="1" x14ac:dyDescent="0.25">
      <c r="A30" s="48" t="str">
        <f>IF(Estandares!C25="x",Estandares!B25,"BORRAR FILA")</f>
        <v>BORRAR FILA</v>
      </c>
      <c r="B30" s="72" t="e">
        <f>Estandares!G25</f>
        <v>#DIV/0!</v>
      </c>
      <c r="C30" s="75" t="s">
        <v>18</v>
      </c>
      <c r="D30" s="93"/>
      <c r="E30" s="69"/>
      <c r="F30" s="78" t="s">
        <v>19</v>
      </c>
      <c r="G30" s="112"/>
      <c r="H30" s="70"/>
      <c r="I30" s="114" t="s">
        <v>40</v>
      </c>
      <c r="J30" s="95"/>
      <c r="K30" s="89"/>
      <c r="L30" s="116" t="s">
        <v>41</v>
      </c>
      <c r="M30" s="97"/>
      <c r="N30" s="91"/>
      <c r="O30" s="28">
        <f t="shared" si="0"/>
        <v>0</v>
      </c>
      <c r="P30" s="50" t="e">
        <f>IF(Q30="SI",(O30*B30)/Estandares!K14/Estandares!H36,(O30*B30)/Estandares!K14)</f>
        <v>#DIV/0!</v>
      </c>
      <c r="Q30" s="52" t="str">
        <f>IF(Estandares!H36&gt;1,"SI","")</f>
        <v/>
      </c>
      <c r="R30" s="50" t="e">
        <f>(O30*B30)/Estandares!K14</f>
        <v>#DIV/0!</v>
      </c>
    </row>
    <row r="31" spans="1:18" ht="23.25" thickBot="1" x14ac:dyDescent="0.25">
      <c r="A31" s="48" t="str">
        <f>IF(Estandares!C26="x",Estandares!B26,"BORRAR FILA")</f>
        <v>BORRAR FILA</v>
      </c>
      <c r="B31" s="72" t="e">
        <f>Estandares!G26</f>
        <v>#DIV/0!</v>
      </c>
      <c r="C31" s="75" t="s">
        <v>18</v>
      </c>
      <c r="D31" s="93"/>
      <c r="E31" s="69"/>
      <c r="F31" s="78" t="s">
        <v>19</v>
      </c>
      <c r="G31" s="112"/>
      <c r="H31" s="70"/>
      <c r="I31" s="114" t="s">
        <v>40</v>
      </c>
      <c r="J31" s="95"/>
      <c r="K31" s="89"/>
      <c r="L31" s="116" t="s">
        <v>41</v>
      </c>
      <c r="M31" s="97"/>
      <c r="N31" s="91"/>
      <c r="O31" s="28">
        <f t="shared" si="0"/>
        <v>0</v>
      </c>
      <c r="P31" s="50" t="e">
        <f>IF(Q31="SI",(O31*B31)/Estandares!K14/Estandares!H37,(O31*B31)/Estandares!K14)</f>
        <v>#DIV/0!</v>
      </c>
      <c r="Q31" s="52" t="str">
        <f>IF(Estandares!H37&gt;1,"SI","")</f>
        <v/>
      </c>
      <c r="R31" s="50" t="e">
        <f>(O31*B31)/Estandares!K14</f>
        <v>#DIV/0!</v>
      </c>
    </row>
    <row r="32" spans="1:18" ht="23.25" thickBot="1" x14ac:dyDescent="0.25">
      <c r="A32" s="48" t="str">
        <f>IF(Estandares!C27="x",Estandares!B27,"BORRAR FILA")</f>
        <v>BORRAR FILA</v>
      </c>
      <c r="B32" s="72" t="e">
        <f>Estandares!G27</f>
        <v>#DIV/0!</v>
      </c>
      <c r="C32" s="75" t="s">
        <v>18</v>
      </c>
      <c r="D32" s="93"/>
      <c r="E32" s="69"/>
      <c r="F32" s="78" t="s">
        <v>19</v>
      </c>
      <c r="G32" s="112"/>
      <c r="H32" s="70"/>
      <c r="I32" s="114" t="s">
        <v>40</v>
      </c>
      <c r="J32" s="95"/>
      <c r="K32" s="89"/>
      <c r="L32" s="116" t="s">
        <v>41</v>
      </c>
      <c r="M32" s="97"/>
      <c r="N32" s="91"/>
      <c r="O32" s="28">
        <f t="shared" si="0"/>
        <v>0</v>
      </c>
      <c r="P32" s="50" t="e">
        <f>IF(Q32="SI",(O32*B32)/Estandares!K14/Estandares!H38,(O32*B32)/Estandares!K14)</f>
        <v>#DIV/0!</v>
      </c>
      <c r="Q32" s="52" t="str">
        <f>IF(Estandares!H38&gt;1,"SI","")</f>
        <v/>
      </c>
      <c r="R32" s="50" t="e">
        <f>(O32*B32)/Estandares!K14</f>
        <v>#DIV/0!</v>
      </c>
    </row>
    <row r="33" spans="1:18" ht="23.25" thickBot="1" x14ac:dyDescent="0.25">
      <c r="A33" s="48" t="str">
        <f>IF(Estandares!C28="x",Estandares!B28,"BORRAR FILA")</f>
        <v>BORRAR FILA</v>
      </c>
      <c r="B33" s="72" t="e">
        <f>Estandares!G28</f>
        <v>#DIV/0!</v>
      </c>
      <c r="C33" s="75" t="s">
        <v>18</v>
      </c>
      <c r="D33" s="93"/>
      <c r="E33" s="69"/>
      <c r="F33" s="78" t="s">
        <v>19</v>
      </c>
      <c r="G33" s="112"/>
      <c r="H33" s="70"/>
      <c r="I33" s="114" t="s">
        <v>40</v>
      </c>
      <c r="J33" s="95"/>
      <c r="K33" s="89"/>
      <c r="L33" s="116" t="s">
        <v>41</v>
      </c>
      <c r="M33" s="97"/>
      <c r="N33" s="91"/>
      <c r="O33" s="28">
        <f t="shared" si="0"/>
        <v>0</v>
      </c>
      <c r="P33" s="50" t="e">
        <f>IF(Q33="SI",(O33*B33)/Estandares!K14/Estandares!H39,(O33*B33)/Estandares!K14)</f>
        <v>#DIV/0!</v>
      </c>
      <c r="Q33" s="52" t="str">
        <f>IF(Estandares!H39&gt;1,"SI","")</f>
        <v/>
      </c>
      <c r="R33" s="50" t="e">
        <f>(O33*B33)/Estandares!K14</f>
        <v>#DIV/0!</v>
      </c>
    </row>
    <row r="34" spans="1:18" ht="23.25" thickBot="1" x14ac:dyDescent="0.25">
      <c r="A34" s="48" t="str">
        <f>IF(Estandares!C29="x",Estandares!B29,"BORRAR FILA")</f>
        <v>BORRAR FILA</v>
      </c>
      <c r="B34" s="72" t="e">
        <f>Estandares!G29</f>
        <v>#DIV/0!</v>
      </c>
      <c r="C34" s="75" t="s">
        <v>18</v>
      </c>
      <c r="D34" s="93"/>
      <c r="E34" s="69"/>
      <c r="F34" s="78" t="s">
        <v>19</v>
      </c>
      <c r="G34" s="112"/>
      <c r="H34" s="70"/>
      <c r="I34" s="114" t="s">
        <v>40</v>
      </c>
      <c r="J34" s="95"/>
      <c r="K34" s="89"/>
      <c r="L34" s="116" t="s">
        <v>41</v>
      </c>
      <c r="M34" s="97"/>
      <c r="N34" s="91"/>
      <c r="O34" s="28">
        <f t="shared" si="0"/>
        <v>0</v>
      </c>
      <c r="P34" s="50" t="e">
        <f>IF(Q34="SI",(O34*B34)/Estandares!K14/Estandares!H40,(O34*B34)/Estandares!K14)</f>
        <v>#DIV/0!</v>
      </c>
      <c r="Q34" s="52" t="str">
        <f>IF(Estandares!H40&gt;1,"SI","")</f>
        <v/>
      </c>
      <c r="R34" s="50" t="e">
        <f>(O34*B34)/Estandares!K14</f>
        <v>#DIV/0!</v>
      </c>
    </row>
    <row r="35" spans="1:18" ht="23.25" thickBot="1" x14ac:dyDescent="0.25">
      <c r="A35" s="48" t="str">
        <f>IF(Estandares!C30="x",Estandares!B30,"BORRAR FILA")</f>
        <v>BORRAR FILA</v>
      </c>
      <c r="B35" s="72" t="e">
        <f>Estandares!G30</f>
        <v>#DIV/0!</v>
      </c>
      <c r="C35" s="75" t="s">
        <v>18</v>
      </c>
      <c r="D35" s="93"/>
      <c r="E35" s="69"/>
      <c r="F35" s="78" t="s">
        <v>19</v>
      </c>
      <c r="G35" s="112"/>
      <c r="H35" s="70"/>
      <c r="I35" s="114" t="s">
        <v>40</v>
      </c>
      <c r="J35" s="95"/>
      <c r="K35" s="89"/>
      <c r="L35" s="116" t="s">
        <v>41</v>
      </c>
      <c r="M35" s="97"/>
      <c r="N35" s="91"/>
      <c r="O35" s="28">
        <f t="shared" si="0"/>
        <v>0</v>
      </c>
      <c r="P35" s="50" t="e">
        <f>IF(Q35="SI",(O35*B35)/Estandares!K14/Estandares!H41,(O35*B35)/Estandares!K14)</f>
        <v>#DIV/0!</v>
      </c>
      <c r="Q35" s="52" t="str">
        <f>IF(Estandares!H41&gt;1,"SI","")</f>
        <v/>
      </c>
      <c r="R35" s="50" t="e">
        <f>(O35*B35)/Estandares!K14</f>
        <v>#DIV/0!</v>
      </c>
    </row>
    <row r="36" spans="1:18" ht="23.25" thickBot="1" x14ac:dyDescent="0.25">
      <c r="A36" s="48" t="str">
        <f>IF(Estandares!C31="x",Estandares!B31,"BORRAR FILA")</f>
        <v>BORRAR FILA</v>
      </c>
      <c r="B36" s="72" t="e">
        <f>Estandares!G31</f>
        <v>#DIV/0!</v>
      </c>
      <c r="C36" s="75" t="s">
        <v>18</v>
      </c>
      <c r="D36" s="93"/>
      <c r="E36" s="69"/>
      <c r="F36" s="78" t="s">
        <v>19</v>
      </c>
      <c r="G36" s="112"/>
      <c r="H36" s="70"/>
      <c r="I36" s="114" t="s">
        <v>40</v>
      </c>
      <c r="J36" s="95"/>
      <c r="K36" s="89"/>
      <c r="L36" s="116" t="s">
        <v>41</v>
      </c>
      <c r="M36" s="97"/>
      <c r="N36" s="91"/>
      <c r="O36" s="28">
        <f t="shared" si="0"/>
        <v>0</v>
      </c>
      <c r="P36" s="50" t="e">
        <f>IF(Q36="SI",(O36*B36)/Estandares!K14/Estandares!H42,(O36*B36)/Estandares!K14)</f>
        <v>#DIV/0!</v>
      </c>
      <c r="Q36" s="52" t="str">
        <f>IF(Estandares!H42&gt;1,"SI","")</f>
        <v/>
      </c>
      <c r="R36" s="50" t="e">
        <f>(O36*B36)/Estandares!K14</f>
        <v>#DIV/0!</v>
      </c>
    </row>
    <row r="37" spans="1:18" ht="23.25" thickBot="1" x14ac:dyDescent="0.25">
      <c r="A37" s="48" t="str">
        <f>IF(Estandares!C32="x",Estandares!B32,"BORRAR FILA")</f>
        <v>BORRAR FILA</v>
      </c>
      <c r="B37" s="72" t="e">
        <f>Estandares!G32</f>
        <v>#DIV/0!</v>
      </c>
      <c r="C37" s="75" t="s">
        <v>18</v>
      </c>
      <c r="D37" s="93"/>
      <c r="E37" s="69"/>
      <c r="F37" s="78" t="s">
        <v>19</v>
      </c>
      <c r="G37" s="112"/>
      <c r="H37" s="70"/>
      <c r="I37" s="114" t="s">
        <v>40</v>
      </c>
      <c r="J37" s="95"/>
      <c r="K37" s="89"/>
      <c r="L37" s="116" t="s">
        <v>41</v>
      </c>
      <c r="M37" s="97"/>
      <c r="N37" s="91"/>
      <c r="O37" s="28">
        <f t="shared" si="0"/>
        <v>0</v>
      </c>
      <c r="P37" s="50" t="e">
        <f>IF(Q37="SI",(O37*B37)/Estandares!K14/Estandares!H43,(O37*B37)/Estandares!K14)</f>
        <v>#DIV/0!</v>
      </c>
      <c r="Q37" s="52" t="str">
        <f>IF(Estandares!H43&gt;1,"SI","")</f>
        <v/>
      </c>
      <c r="R37" s="50" t="e">
        <f>(O37*B37)/Estandares!K14</f>
        <v>#DIV/0!</v>
      </c>
    </row>
    <row r="38" spans="1:18" ht="23.25" thickBot="1" x14ac:dyDescent="0.25">
      <c r="A38" s="48" t="str">
        <f>IF(Estandares!C33="x",Estandares!B33,"BORRAR FILA")</f>
        <v>BORRAR FILA</v>
      </c>
      <c r="B38" s="72" t="e">
        <f>Estandares!G33</f>
        <v>#DIV/0!</v>
      </c>
      <c r="C38" s="75" t="s">
        <v>18</v>
      </c>
      <c r="D38" s="93"/>
      <c r="E38" s="69"/>
      <c r="F38" s="78" t="s">
        <v>19</v>
      </c>
      <c r="G38" s="112"/>
      <c r="H38" s="70"/>
      <c r="I38" s="114" t="s">
        <v>40</v>
      </c>
      <c r="J38" s="95"/>
      <c r="K38" s="89"/>
      <c r="L38" s="116" t="s">
        <v>41</v>
      </c>
      <c r="M38" s="97"/>
      <c r="N38" s="91"/>
      <c r="O38" s="28">
        <f t="shared" si="0"/>
        <v>0</v>
      </c>
      <c r="P38" s="50" t="e">
        <f>IF(Q38="SI",(O38*B38)/Estandares!K14/Estandares!H44,(O38*B38)/Estandares!K14)</f>
        <v>#DIV/0!</v>
      </c>
      <c r="Q38" s="52" t="str">
        <f>IF(Estandares!H44&gt;1,"SI","")</f>
        <v/>
      </c>
      <c r="R38" s="50" t="e">
        <f>(O38*B38)/Estandares!K14</f>
        <v>#DIV/0!</v>
      </c>
    </row>
    <row r="39" spans="1:18" ht="23.25" thickBot="1" x14ac:dyDescent="0.25">
      <c r="A39" s="48" t="str">
        <f>IF(Estandares!C34="x",Estandares!B34,"BORRAR FILA")</f>
        <v>BORRAR FILA</v>
      </c>
      <c r="B39" s="72" t="e">
        <f>Estandares!G34</f>
        <v>#DIV/0!</v>
      </c>
      <c r="C39" s="75" t="s">
        <v>18</v>
      </c>
      <c r="D39" s="93"/>
      <c r="E39" s="69"/>
      <c r="F39" s="78" t="s">
        <v>19</v>
      </c>
      <c r="G39" s="112"/>
      <c r="H39" s="70"/>
      <c r="I39" s="114" t="s">
        <v>40</v>
      </c>
      <c r="J39" s="95"/>
      <c r="K39" s="89"/>
      <c r="L39" s="116" t="s">
        <v>41</v>
      </c>
      <c r="M39" s="97"/>
      <c r="N39" s="91"/>
      <c r="O39" s="28">
        <f t="shared" si="0"/>
        <v>0</v>
      </c>
      <c r="P39" s="50" t="e">
        <f>IF(Q39="SI",(O39*B39)/Estandares!K14/Estandares!H45,(O39*B39)/Estandares!K14)</f>
        <v>#DIV/0!</v>
      </c>
      <c r="Q39" s="52" t="str">
        <f>IF(Estandares!H45&gt;1,"SI","")</f>
        <v/>
      </c>
      <c r="R39" s="50" t="e">
        <f>(O39*B39)/Estandares!K14</f>
        <v>#DIV/0!</v>
      </c>
    </row>
    <row r="40" spans="1:18" ht="23.25" thickBot="1" x14ac:dyDescent="0.25">
      <c r="A40" s="48" t="str">
        <f>IF(Estandares!C35="x",Estandares!B35,"BORRAR FILA")</f>
        <v>BORRAR FILA</v>
      </c>
      <c r="B40" s="72" t="e">
        <f>Estandares!G35</f>
        <v>#DIV/0!</v>
      </c>
      <c r="C40" s="75" t="s">
        <v>18</v>
      </c>
      <c r="D40" s="93"/>
      <c r="E40" s="69"/>
      <c r="F40" s="78" t="s">
        <v>19</v>
      </c>
      <c r="G40" s="112"/>
      <c r="H40" s="70"/>
      <c r="I40" s="114" t="s">
        <v>40</v>
      </c>
      <c r="J40" s="95"/>
      <c r="K40" s="89"/>
      <c r="L40" s="116" t="s">
        <v>41</v>
      </c>
      <c r="M40" s="97"/>
      <c r="N40" s="91"/>
      <c r="O40" s="28">
        <f t="shared" si="0"/>
        <v>0</v>
      </c>
      <c r="P40" s="50" t="e">
        <f>IF(Q40="SI",(O40*B40)/Estandares!K14/Estandares!H46,(O40*B40)/Estandares!K14)</f>
        <v>#DIV/0!</v>
      </c>
      <c r="Q40" s="52" t="str">
        <f>IF(Estandares!H46&gt;1,"SI","")</f>
        <v/>
      </c>
      <c r="R40" s="50" t="e">
        <f>(O40*B40)/Estandares!K14</f>
        <v>#DIV/0!</v>
      </c>
    </row>
    <row r="41" spans="1:18" ht="23.25" thickBot="1" x14ac:dyDescent="0.25">
      <c r="A41" s="48" t="str">
        <f>IF(Estandares!C36="x",Estandares!B36,"BORRAR FILA")</f>
        <v>BORRAR FILA</v>
      </c>
      <c r="B41" s="72" t="e">
        <f>Estandares!G36</f>
        <v>#DIV/0!</v>
      </c>
      <c r="C41" s="75" t="s">
        <v>18</v>
      </c>
      <c r="D41" s="93"/>
      <c r="E41" s="69"/>
      <c r="F41" s="78" t="s">
        <v>19</v>
      </c>
      <c r="G41" s="112"/>
      <c r="H41" s="70"/>
      <c r="I41" s="114" t="s">
        <v>40</v>
      </c>
      <c r="J41" s="95"/>
      <c r="K41" s="89"/>
      <c r="L41" s="116" t="s">
        <v>41</v>
      </c>
      <c r="M41" s="97"/>
      <c r="N41" s="91"/>
      <c r="O41" s="28">
        <f t="shared" si="0"/>
        <v>0</v>
      </c>
      <c r="P41" s="50" t="e">
        <f>IF(Q41="SI",(O41*B41)/Estandares!K14/Estandares!H47,(O41*B41)/Estandares!K14)</f>
        <v>#DIV/0!</v>
      </c>
      <c r="Q41" s="52" t="str">
        <f>IF(Estandares!H47&gt;1,"SI","")</f>
        <v/>
      </c>
      <c r="R41" s="50" t="e">
        <f>(O41*B41)/Estandares!K14</f>
        <v>#DIV/0!</v>
      </c>
    </row>
    <row r="42" spans="1:18" ht="23.25" thickBot="1" x14ac:dyDescent="0.25">
      <c r="A42" s="48" t="str">
        <f>IF(Estandares!C37="x",Estandares!B37,"BORRAR FILA")</f>
        <v>BORRAR FILA</v>
      </c>
      <c r="B42" s="72" t="e">
        <f>Estandares!G37</f>
        <v>#DIV/0!</v>
      </c>
      <c r="C42" s="75" t="s">
        <v>18</v>
      </c>
      <c r="D42" s="93"/>
      <c r="E42" s="69"/>
      <c r="F42" s="78" t="s">
        <v>19</v>
      </c>
      <c r="G42" s="112"/>
      <c r="H42" s="70"/>
      <c r="I42" s="114" t="s">
        <v>40</v>
      </c>
      <c r="J42" s="95"/>
      <c r="K42" s="89"/>
      <c r="L42" s="116" t="s">
        <v>41</v>
      </c>
      <c r="M42" s="97"/>
      <c r="N42" s="91"/>
      <c r="O42" s="28">
        <f t="shared" si="0"/>
        <v>0</v>
      </c>
      <c r="P42" s="50" t="e">
        <f>IF(Q42="SI",(O42*B42)/Estandares!K14/Estandares!H48,(O42*B42)/Estandares!K14)</f>
        <v>#DIV/0!</v>
      </c>
      <c r="Q42" s="52" t="str">
        <f>IF(Estandares!H48&gt;1,"SI","")</f>
        <v/>
      </c>
      <c r="R42" s="50" t="e">
        <f>(O42*B42)/Estandares!K14</f>
        <v>#DIV/0!</v>
      </c>
    </row>
    <row r="43" spans="1:18" ht="23.25" thickBot="1" x14ac:dyDescent="0.25">
      <c r="A43" s="48" t="str">
        <f>IF(Estandares!C38="x",Estandares!B38,"BORRAR FILA")</f>
        <v>BORRAR FILA</v>
      </c>
      <c r="B43" s="72" t="e">
        <f>Estandares!G38</f>
        <v>#DIV/0!</v>
      </c>
      <c r="C43" s="75" t="s">
        <v>18</v>
      </c>
      <c r="D43" s="93"/>
      <c r="E43" s="69"/>
      <c r="F43" s="78" t="s">
        <v>19</v>
      </c>
      <c r="G43" s="112"/>
      <c r="H43" s="70"/>
      <c r="I43" s="114" t="s">
        <v>40</v>
      </c>
      <c r="J43" s="95"/>
      <c r="K43" s="89"/>
      <c r="L43" s="116" t="s">
        <v>41</v>
      </c>
      <c r="M43" s="97"/>
      <c r="N43" s="91"/>
      <c r="O43" s="28">
        <f t="shared" si="0"/>
        <v>0</v>
      </c>
      <c r="P43" s="50" t="e">
        <f>IF(Q43="SI",(O43*B43)/Estandares!K14/Estandares!H49,(O43*B43)/Estandares!K14)</f>
        <v>#DIV/0!</v>
      </c>
      <c r="Q43" s="52" t="str">
        <f>IF(Estandares!H49&gt;1,"SI","")</f>
        <v/>
      </c>
      <c r="R43" s="50" t="e">
        <f>(O43*B43)/Estandares!K14</f>
        <v>#DIV/0!</v>
      </c>
    </row>
    <row r="44" spans="1:18" ht="23.25" thickBot="1" x14ac:dyDescent="0.25">
      <c r="A44" s="48" t="str">
        <f>IF(Estandares!C39="x",Estandares!B39,"BORRAR FILA")</f>
        <v>BORRAR FILA</v>
      </c>
      <c r="B44" s="72" t="e">
        <f>Estandares!G39</f>
        <v>#DIV/0!</v>
      </c>
      <c r="C44" s="75" t="s">
        <v>18</v>
      </c>
      <c r="D44" s="93"/>
      <c r="E44" s="69"/>
      <c r="F44" s="78" t="s">
        <v>19</v>
      </c>
      <c r="G44" s="112"/>
      <c r="H44" s="70"/>
      <c r="I44" s="114" t="s">
        <v>40</v>
      </c>
      <c r="J44" s="95"/>
      <c r="K44" s="89"/>
      <c r="L44" s="116" t="s">
        <v>41</v>
      </c>
      <c r="M44" s="97"/>
      <c r="N44" s="91"/>
      <c r="O44" s="28">
        <f t="shared" si="0"/>
        <v>0</v>
      </c>
      <c r="P44" s="50" t="e">
        <f>IF(Q44="SI",(O44*B44)/Estandares!K14/Estandares!H50,(O44*B44)/Estandares!K14)</f>
        <v>#DIV/0!</v>
      </c>
      <c r="Q44" s="52" t="str">
        <f>IF(Estandares!H50&gt;1,"SI","")</f>
        <v/>
      </c>
      <c r="R44" s="50" t="e">
        <f>(O44*B44)/Estandares!K14</f>
        <v>#DIV/0!</v>
      </c>
    </row>
    <row r="45" spans="1:18" ht="23.25" thickBot="1" x14ac:dyDescent="0.25">
      <c r="A45" s="48" t="str">
        <f>IF(Estandares!C40="x",Estandares!B40,"BORRAR FILA")</f>
        <v>BORRAR FILA</v>
      </c>
      <c r="B45" s="72" t="e">
        <f>Estandares!G40</f>
        <v>#DIV/0!</v>
      </c>
      <c r="C45" s="75" t="s">
        <v>18</v>
      </c>
      <c r="D45" s="93"/>
      <c r="E45" s="69"/>
      <c r="F45" s="78" t="s">
        <v>19</v>
      </c>
      <c r="G45" s="112"/>
      <c r="H45" s="70"/>
      <c r="I45" s="114" t="s">
        <v>40</v>
      </c>
      <c r="J45" s="95"/>
      <c r="K45" s="89"/>
      <c r="L45" s="116" t="s">
        <v>41</v>
      </c>
      <c r="M45" s="97"/>
      <c r="N45" s="91"/>
      <c r="O45" s="28">
        <f t="shared" si="0"/>
        <v>0</v>
      </c>
      <c r="P45" s="50" t="e">
        <f>IF(Q45="SI",(O45*B45)/Estandares!K14/Estandares!H51,(O45*B45)/Estandares!K14)</f>
        <v>#DIV/0!</v>
      </c>
      <c r="Q45" s="52" t="str">
        <f>IF(Estandares!H51&gt;1,"SI","")</f>
        <v/>
      </c>
      <c r="R45" s="50" t="e">
        <f>(O45*B45)/Estandares!K14</f>
        <v>#DIV/0!</v>
      </c>
    </row>
    <row r="46" spans="1:18" ht="23.25" thickBot="1" x14ac:dyDescent="0.25">
      <c r="A46" s="48" t="str">
        <f>IF(Estandares!C41="x",Estandares!B41,"BORRAR FILA")</f>
        <v>BORRAR FILA</v>
      </c>
      <c r="B46" s="72" t="e">
        <f>Estandares!G41</f>
        <v>#DIV/0!</v>
      </c>
      <c r="C46" s="75" t="s">
        <v>18</v>
      </c>
      <c r="D46" s="93"/>
      <c r="E46" s="69"/>
      <c r="F46" s="78" t="s">
        <v>19</v>
      </c>
      <c r="G46" s="112"/>
      <c r="H46" s="70"/>
      <c r="I46" s="114" t="s">
        <v>40</v>
      </c>
      <c r="J46" s="95"/>
      <c r="K46" s="89"/>
      <c r="L46" s="116" t="s">
        <v>41</v>
      </c>
      <c r="M46" s="97"/>
      <c r="N46" s="91"/>
      <c r="O46" s="28">
        <f t="shared" si="0"/>
        <v>0</v>
      </c>
      <c r="P46" s="50" t="e">
        <f>IF(Q46="SI",(O46*B46)/Estandares!K14/Estandares!H52,(O46*B46)/Estandares!K14)</f>
        <v>#DIV/0!</v>
      </c>
      <c r="Q46" s="52" t="str">
        <f>IF(Estandares!H52&gt;1,"SI","")</f>
        <v/>
      </c>
      <c r="R46" s="50" t="e">
        <f>(O46*B46)/Estandares!K14</f>
        <v>#DIV/0!</v>
      </c>
    </row>
    <row r="47" spans="1:18" ht="23.25" thickBot="1" x14ac:dyDescent="0.25">
      <c r="A47" s="48" t="str">
        <f>IF(Estandares!C42="x",Estandares!B42,"BORRAR FILA")</f>
        <v>BORRAR FILA</v>
      </c>
      <c r="B47" s="72" t="e">
        <f>Estandares!G42</f>
        <v>#DIV/0!</v>
      </c>
      <c r="C47" s="75" t="s">
        <v>18</v>
      </c>
      <c r="D47" s="93"/>
      <c r="E47" s="69"/>
      <c r="F47" s="78" t="s">
        <v>19</v>
      </c>
      <c r="G47" s="112"/>
      <c r="H47" s="70"/>
      <c r="I47" s="114" t="s">
        <v>40</v>
      </c>
      <c r="J47" s="95"/>
      <c r="K47" s="89"/>
      <c r="L47" s="116" t="s">
        <v>41</v>
      </c>
      <c r="M47" s="97"/>
      <c r="N47" s="91"/>
      <c r="O47" s="28">
        <f t="shared" si="0"/>
        <v>0</v>
      </c>
      <c r="P47" s="50" t="e">
        <f>IF(Q47="SI",(O47*B47)/Estandares!K14/Estandares!H53,(O47*B47)/Estandares!K14)</f>
        <v>#DIV/0!</v>
      </c>
      <c r="Q47" s="52" t="str">
        <f>IF(Estandares!H53&gt;1,"SI","")</f>
        <v/>
      </c>
      <c r="R47" s="50" t="e">
        <f>(O47*B47)/Estandares!K14</f>
        <v>#DIV/0!</v>
      </c>
    </row>
    <row r="48" spans="1:18" ht="23.25" thickBot="1" x14ac:dyDescent="0.25">
      <c r="A48" s="48" t="str">
        <f>IF(Estandares!C43="x",Estandares!B43,"BORRAR FILA")</f>
        <v>BORRAR FILA</v>
      </c>
      <c r="B48" s="72" t="e">
        <f>Estandares!G43</f>
        <v>#DIV/0!</v>
      </c>
      <c r="C48" s="75" t="s">
        <v>18</v>
      </c>
      <c r="D48" s="93"/>
      <c r="E48" s="69"/>
      <c r="F48" s="78" t="s">
        <v>19</v>
      </c>
      <c r="G48" s="112"/>
      <c r="H48" s="70"/>
      <c r="I48" s="114" t="s">
        <v>40</v>
      </c>
      <c r="J48" s="95"/>
      <c r="K48" s="89"/>
      <c r="L48" s="116" t="s">
        <v>41</v>
      </c>
      <c r="M48" s="97"/>
      <c r="N48" s="91"/>
      <c r="O48" s="28">
        <f t="shared" si="0"/>
        <v>0</v>
      </c>
      <c r="P48" s="50" t="e">
        <f>IF(Q48="SI",(O48*B48)/Estandares!K14/Estandares!H54,(O48*B48)/Estandares!K14)</f>
        <v>#DIV/0!</v>
      </c>
      <c r="Q48" s="52" t="str">
        <f>IF(Estandares!H54&gt;1,"SI","")</f>
        <v/>
      </c>
      <c r="R48" s="50" t="e">
        <f>(O48*B48)/Estandares!K14</f>
        <v>#DIV/0!</v>
      </c>
    </row>
    <row r="49" spans="1:18" ht="23.25" thickBot="1" x14ac:dyDescent="0.25">
      <c r="A49" s="48" t="str">
        <f>IF(Estandares!C44="x",Estandares!B44,"BORRAR FILA")</f>
        <v>BORRAR FILA</v>
      </c>
      <c r="B49" s="72" t="e">
        <f>Estandares!G44</f>
        <v>#DIV/0!</v>
      </c>
      <c r="C49" s="75" t="s">
        <v>18</v>
      </c>
      <c r="D49" s="93"/>
      <c r="E49" s="69"/>
      <c r="F49" s="78" t="s">
        <v>19</v>
      </c>
      <c r="G49" s="112"/>
      <c r="H49" s="70"/>
      <c r="I49" s="114" t="s">
        <v>40</v>
      </c>
      <c r="J49" s="95"/>
      <c r="K49" s="89"/>
      <c r="L49" s="116" t="s">
        <v>41</v>
      </c>
      <c r="M49" s="97"/>
      <c r="N49" s="91"/>
      <c r="O49" s="28">
        <f t="shared" si="0"/>
        <v>0</v>
      </c>
      <c r="P49" s="50" t="e">
        <f>IF(Q49="SI",(O49*B49)/Estandares!K14/Estandares!H55,(O49*B49)/Estandares!K14)</f>
        <v>#DIV/0!</v>
      </c>
      <c r="Q49" s="52" t="str">
        <f>IF(Estandares!H55&gt;1,"SI","")</f>
        <v/>
      </c>
      <c r="R49" s="50" t="e">
        <f>(O49*B49)/Estandares!K14</f>
        <v>#DIV/0!</v>
      </c>
    </row>
    <row r="50" spans="1:18" ht="23.25" thickBot="1" x14ac:dyDescent="0.25">
      <c r="A50" s="48" t="str">
        <f>IF(Estandares!C45="x",Estandares!B45,"BORRAR FILA")</f>
        <v>BORRAR FILA</v>
      </c>
      <c r="B50" s="72" t="e">
        <f>Estandares!G45</f>
        <v>#DIV/0!</v>
      </c>
      <c r="C50" s="75" t="s">
        <v>18</v>
      </c>
      <c r="D50" s="93"/>
      <c r="E50" s="69"/>
      <c r="F50" s="78" t="s">
        <v>19</v>
      </c>
      <c r="G50" s="112"/>
      <c r="H50" s="70"/>
      <c r="I50" s="114" t="s">
        <v>40</v>
      </c>
      <c r="J50" s="95"/>
      <c r="K50" s="89"/>
      <c r="L50" s="116" t="s">
        <v>41</v>
      </c>
      <c r="M50" s="97"/>
      <c r="N50" s="91"/>
      <c r="O50" s="28">
        <f t="shared" si="0"/>
        <v>0</v>
      </c>
      <c r="P50" s="50" t="e">
        <f>IF(Q50="SI",(O50*B50)/Estandares!K14/Estandares!H56,(O50*B50)/Estandares!K14)</f>
        <v>#DIV/0!</v>
      </c>
      <c r="Q50" s="52" t="str">
        <f>IF(Estandares!H56&gt;1,"SI","")</f>
        <v/>
      </c>
      <c r="R50" s="50" t="e">
        <f>(O50*B50)/Estandares!K14</f>
        <v>#DIV/0!</v>
      </c>
    </row>
    <row r="51" spans="1:18" ht="23.25" thickBot="1" x14ac:dyDescent="0.25">
      <c r="A51" s="48" t="str">
        <f>IF(Estandares!C46="x",Estandares!B46,"BORRAR FILA")</f>
        <v>BORRAR FILA</v>
      </c>
      <c r="B51" s="72" t="e">
        <f>Estandares!G46</f>
        <v>#DIV/0!</v>
      </c>
      <c r="C51" s="75" t="s">
        <v>18</v>
      </c>
      <c r="D51" s="93"/>
      <c r="E51" s="69"/>
      <c r="F51" s="78" t="s">
        <v>19</v>
      </c>
      <c r="G51" s="112"/>
      <c r="H51" s="70"/>
      <c r="I51" s="114" t="s">
        <v>40</v>
      </c>
      <c r="J51" s="95"/>
      <c r="K51" s="89"/>
      <c r="L51" s="116" t="s">
        <v>41</v>
      </c>
      <c r="M51" s="97"/>
      <c r="N51" s="91"/>
      <c r="O51" s="28">
        <f t="shared" si="0"/>
        <v>0</v>
      </c>
      <c r="P51" s="50" t="e">
        <f>IF(Q51="SI",(O51*B51)/Estandares!K14/Estandares!H57,(O51*B51)/Estandares!K14)</f>
        <v>#DIV/0!</v>
      </c>
      <c r="Q51" s="52" t="str">
        <f>IF(Estandares!H57&gt;1,"SI","")</f>
        <v/>
      </c>
      <c r="R51" s="50" t="e">
        <f>(O51*B51)/Estandares!K14</f>
        <v>#DIV/0!</v>
      </c>
    </row>
    <row r="52" spans="1:18" ht="23.25" thickBot="1" x14ac:dyDescent="0.25">
      <c r="A52" s="48" t="str">
        <f>IF(Estandares!C47="x",Estandares!B47,"BORRAR FILA")</f>
        <v>BORRAR FILA</v>
      </c>
      <c r="B52" s="72" t="e">
        <f>Estandares!G47</f>
        <v>#DIV/0!</v>
      </c>
      <c r="C52" s="75" t="s">
        <v>18</v>
      </c>
      <c r="D52" s="93"/>
      <c r="E52" s="69"/>
      <c r="F52" s="78" t="s">
        <v>19</v>
      </c>
      <c r="G52" s="112"/>
      <c r="H52" s="70"/>
      <c r="I52" s="114" t="s">
        <v>40</v>
      </c>
      <c r="J52" s="95"/>
      <c r="K52" s="89"/>
      <c r="L52" s="116" t="s">
        <v>41</v>
      </c>
      <c r="M52" s="97"/>
      <c r="N52" s="91"/>
      <c r="O52" s="28">
        <f t="shared" si="0"/>
        <v>0</v>
      </c>
      <c r="P52" s="50" t="e">
        <f>IF(Q52="SI",(O52*B52)/Estandares!K14/Estandares!H58,(O52*B52)/Estandares!K14)</f>
        <v>#DIV/0!</v>
      </c>
      <c r="Q52" s="52" t="str">
        <f>IF(Estandares!H58&gt;1,"SI","")</f>
        <v/>
      </c>
      <c r="R52" s="50" t="e">
        <f>(O52*B52)/Estandares!K14</f>
        <v>#DIV/0!</v>
      </c>
    </row>
    <row r="53" spans="1:18" ht="23.25" thickBot="1" x14ac:dyDescent="0.25">
      <c r="A53" s="48" t="str">
        <f>IF(Estandares!C48="x",Estandares!B48,"BORRAR FILA")</f>
        <v>BORRAR FILA</v>
      </c>
      <c r="B53" s="72" t="e">
        <f>Estandares!G48</f>
        <v>#DIV/0!</v>
      </c>
      <c r="C53" s="75" t="s">
        <v>18</v>
      </c>
      <c r="D53" s="93"/>
      <c r="E53" s="69"/>
      <c r="F53" s="78" t="s">
        <v>19</v>
      </c>
      <c r="G53" s="112"/>
      <c r="H53" s="70"/>
      <c r="I53" s="114" t="s">
        <v>40</v>
      </c>
      <c r="J53" s="95"/>
      <c r="K53" s="89"/>
      <c r="L53" s="116" t="s">
        <v>41</v>
      </c>
      <c r="M53" s="97"/>
      <c r="N53" s="91"/>
      <c r="O53" s="28">
        <f t="shared" si="0"/>
        <v>0</v>
      </c>
      <c r="P53" s="50" t="e">
        <f>IF(Q53="SI",(O53*B53)/Estandares!K14/Estandares!H59,(O53*B53)/Estandares!K14)</f>
        <v>#DIV/0!</v>
      </c>
      <c r="Q53" s="52" t="str">
        <f>IF(Estandares!H59&gt;1,"SI","")</f>
        <v/>
      </c>
      <c r="R53" s="50" t="e">
        <f>(O53*B53)/Estandares!K14</f>
        <v>#DIV/0!</v>
      </c>
    </row>
    <row r="54" spans="1:18" ht="23.25" thickBot="1" x14ac:dyDescent="0.25">
      <c r="A54" s="48" t="str">
        <f>IF(Estandares!C49="x",Estandares!B49,"BORRAR FILA")</f>
        <v>BORRAR FILA</v>
      </c>
      <c r="B54" s="72" t="e">
        <f>Estandares!G49</f>
        <v>#DIV/0!</v>
      </c>
      <c r="C54" s="75" t="s">
        <v>18</v>
      </c>
      <c r="D54" s="93"/>
      <c r="E54" s="69"/>
      <c r="F54" s="78" t="s">
        <v>19</v>
      </c>
      <c r="G54" s="112"/>
      <c r="H54" s="70"/>
      <c r="I54" s="114" t="s">
        <v>40</v>
      </c>
      <c r="J54" s="95"/>
      <c r="K54" s="89"/>
      <c r="L54" s="116" t="s">
        <v>41</v>
      </c>
      <c r="M54" s="97"/>
      <c r="N54" s="91"/>
      <c r="O54" s="28">
        <f t="shared" si="0"/>
        <v>0</v>
      </c>
      <c r="P54" s="50" t="e">
        <f>IF(Q54="SI",(O54*B54)/Estandares!K14/Estandares!H60,(O54*B54)/Estandares!K14)</f>
        <v>#DIV/0!</v>
      </c>
      <c r="Q54" s="52" t="str">
        <f>IF(Estandares!H60&gt;1,"SI","")</f>
        <v/>
      </c>
      <c r="R54" s="50" t="e">
        <f>(O54*B54)/Estandares!K14</f>
        <v>#DIV/0!</v>
      </c>
    </row>
    <row r="55" spans="1:18" ht="23.25" thickBot="1" x14ac:dyDescent="0.25">
      <c r="A55" s="48" t="str">
        <f>IF(Estandares!C50="x",Estandares!B50,"BORRAR FILA")</f>
        <v>BORRAR FILA</v>
      </c>
      <c r="B55" s="72" t="e">
        <f>Estandares!G50</f>
        <v>#DIV/0!</v>
      </c>
      <c r="C55" s="75" t="s">
        <v>18</v>
      </c>
      <c r="D55" s="93"/>
      <c r="E55" s="69"/>
      <c r="F55" s="78" t="s">
        <v>19</v>
      </c>
      <c r="G55" s="112"/>
      <c r="H55" s="70"/>
      <c r="I55" s="114" t="s">
        <v>40</v>
      </c>
      <c r="J55" s="95"/>
      <c r="K55" s="89"/>
      <c r="L55" s="116" t="s">
        <v>41</v>
      </c>
      <c r="M55" s="97"/>
      <c r="N55" s="91"/>
      <c r="O55" s="28">
        <f t="shared" si="0"/>
        <v>0</v>
      </c>
      <c r="P55" s="50" t="e">
        <f>IF(Q55="SI",(O55*B55)/Estandares!K14/Estandares!H61,(O55*B55)/Estandares!K14)</f>
        <v>#DIV/0!</v>
      </c>
      <c r="Q55" s="52" t="str">
        <f>IF(Estandares!H61&gt;1,"SI","")</f>
        <v/>
      </c>
      <c r="R55" s="50" t="e">
        <f>(O55*B55)/Estandares!K14</f>
        <v>#DIV/0!</v>
      </c>
    </row>
    <row r="56" spans="1:18" ht="23.25" thickBot="1" x14ac:dyDescent="0.25">
      <c r="A56" s="48" t="str">
        <f>IF(Estandares!C51="x",Estandares!B51,"BORRAR FILA")</f>
        <v>BORRAR FILA</v>
      </c>
      <c r="B56" s="72" t="e">
        <f>Estandares!G51</f>
        <v>#DIV/0!</v>
      </c>
      <c r="C56" s="75" t="s">
        <v>18</v>
      </c>
      <c r="D56" s="93"/>
      <c r="E56" s="69"/>
      <c r="F56" s="78" t="s">
        <v>19</v>
      </c>
      <c r="G56" s="112"/>
      <c r="H56" s="70"/>
      <c r="I56" s="114" t="s">
        <v>40</v>
      </c>
      <c r="J56" s="95"/>
      <c r="K56" s="89"/>
      <c r="L56" s="116" t="s">
        <v>41</v>
      </c>
      <c r="M56" s="97"/>
      <c r="N56" s="91"/>
      <c r="O56" s="28">
        <f t="shared" si="0"/>
        <v>0</v>
      </c>
      <c r="P56" s="50" t="e">
        <f>IF(Q56="SI",(O56*B56)/Estandares!K14/Estandares!H62,(O56*B56)/Estandares!K14)</f>
        <v>#DIV/0!</v>
      </c>
      <c r="Q56" s="52" t="str">
        <f>IF(Estandares!H62&gt;1,"SI","")</f>
        <v/>
      </c>
      <c r="R56" s="50" t="e">
        <f>(O56*B56)/Estandares!K14</f>
        <v>#DIV/0!</v>
      </c>
    </row>
    <row r="57" spans="1:18" ht="23.25" thickBot="1" x14ac:dyDescent="0.25">
      <c r="A57" s="48" t="str">
        <f>IF(Estandares!C52="x",Estandares!B52,"BORRAR FILA")</f>
        <v>BORRAR FILA</v>
      </c>
      <c r="B57" s="72" t="e">
        <f>Estandares!G52</f>
        <v>#DIV/0!</v>
      </c>
      <c r="C57" s="75" t="s">
        <v>18</v>
      </c>
      <c r="D57" s="93"/>
      <c r="E57" s="69"/>
      <c r="F57" s="78" t="s">
        <v>19</v>
      </c>
      <c r="G57" s="112"/>
      <c r="H57" s="70"/>
      <c r="I57" s="114" t="s">
        <v>40</v>
      </c>
      <c r="J57" s="95"/>
      <c r="K57" s="89"/>
      <c r="L57" s="116" t="s">
        <v>41</v>
      </c>
      <c r="M57" s="97"/>
      <c r="N57" s="91"/>
      <c r="O57" s="28">
        <f t="shared" si="0"/>
        <v>0</v>
      </c>
      <c r="P57" s="50" t="e">
        <f>IF(Q57="SI",(O57*B57)/Estandares!K14/Estandares!H63,(O57*B57)/Estandares!K14)</f>
        <v>#DIV/0!</v>
      </c>
      <c r="Q57" s="52" t="str">
        <f>IF(Estandares!H63&gt;1,"SI","")</f>
        <v/>
      </c>
      <c r="R57" s="50" t="e">
        <f>(O57*B57)/Estandares!K14</f>
        <v>#DIV/0!</v>
      </c>
    </row>
    <row r="58" spans="1:18" ht="23.25" thickBot="1" x14ac:dyDescent="0.25">
      <c r="A58" s="48" t="str">
        <f>IF(Estandares!C53="x",Estandares!B53,"BORRAR FILA")</f>
        <v>BORRAR FILA</v>
      </c>
      <c r="B58" s="72" t="e">
        <f>Estandares!G53</f>
        <v>#DIV/0!</v>
      </c>
      <c r="C58" s="75" t="s">
        <v>18</v>
      </c>
      <c r="D58" s="93"/>
      <c r="E58" s="69"/>
      <c r="F58" s="78" t="s">
        <v>19</v>
      </c>
      <c r="G58" s="112"/>
      <c r="H58" s="70"/>
      <c r="I58" s="114" t="s">
        <v>40</v>
      </c>
      <c r="J58" s="95"/>
      <c r="K58" s="89"/>
      <c r="L58" s="116" t="s">
        <v>41</v>
      </c>
      <c r="M58" s="97"/>
      <c r="N58" s="91"/>
      <c r="O58" s="28">
        <f t="shared" si="0"/>
        <v>0</v>
      </c>
      <c r="P58" s="50" t="e">
        <f>IF(Q58="SI",(O58*B58)/Estandares!K14/Estandares!H64,(O58*B58)/Estandares!K14)</f>
        <v>#DIV/0!</v>
      </c>
      <c r="Q58" s="52" t="str">
        <f>IF(Estandares!H64&gt;1,"SI","")</f>
        <v/>
      </c>
      <c r="R58" s="50" t="e">
        <f>(O58*B58)/Estandares!K14</f>
        <v>#DIV/0!</v>
      </c>
    </row>
    <row r="59" spans="1:18" ht="23.25" thickBot="1" x14ac:dyDescent="0.25">
      <c r="A59" s="48" t="str">
        <f>IF(Estandares!C54="x",Estandares!B54,"BORRAR FILA")</f>
        <v>BORRAR FILA</v>
      </c>
      <c r="B59" s="72" t="e">
        <f>Estandares!G54</f>
        <v>#DIV/0!</v>
      </c>
      <c r="C59" s="75" t="s">
        <v>18</v>
      </c>
      <c r="D59" s="93"/>
      <c r="E59" s="69"/>
      <c r="F59" s="78" t="s">
        <v>19</v>
      </c>
      <c r="G59" s="112"/>
      <c r="H59" s="70"/>
      <c r="I59" s="114" t="s">
        <v>40</v>
      </c>
      <c r="J59" s="95"/>
      <c r="K59" s="89"/>
      <c r="L59" s="116" t="s">
        <v>41</v>
      </c>
      <c r="M59" s="97"/>
      <c r="N59" s="91"/>
      <c r="O59" s="28">
        <f t="shared" si="0"/>
        <v>0</v>
      </c>
      <c r="P59" s="50" t="e">
        <f>IF(Q59="SI",(O59*B59)/Estandares!K14/Estandares!H65,(O59*B59)/Estandares!K14)</f>
        <v>#DIV/0!</v>
      </c>
      <c r="Q59" s="52" t="str">
        <f>IF(Estandares!H65&gt;1,"SI","")</f>
        <v/>
      </c>
      <c r="R59" s="50" t="e">
        <f>(O59*B59)/Estandares!K14</f>
        <v>#DIV/0!</v>
      </c>
    </row>
    <row r="60" spans="1:18" ht="23.25" thickBot="1" x14ac:dyDescent="0.25">
      <c r="A60" s="48" t="str">
        <f>IF(Estandares!C55="x",Estandares!B55,"BORRAR FILA")</f>
        <v>BORRAR FILA</v>
      </c>
      <c r="B60" s="72" t="e">
        <f>Estandares!G55</f>
        <v>#DIV/0!</v>
      </c>
      <c r="C60" s="75" t="s">
        <v>18</v>
      </c>
      <c r="D60" s="93"/>
      <c r="E60" s="69"/>
      <c r="F60" s="78" t="s">
        <v>19</v>
      </c>
      <c r="G60" s="112"/>
      <c r="H60" s="70"/>
      <c r="I60" s="114" t="s">
        <v>40</v>
      </c>
      <c r="J60" s="95"/>
      <c r="K60" s="89"/>
      <c r="L60" s="116" t="s">
        <v>41</v>
      </c>
      <c r="M60" s="97"/>
      <c r="N60" s="91"/>
      <c r="O60" s="28">
        <f t="shared" si="0"/>
        <v>0</v>
      </c>
      <c r="P60" s="50" t="e">
        <f>IF(Q60="SI",(O60*B60)/Estandares!K14/Estandares!H66,(O60*B60)/Estandares!K14)</f>
        <v>#DIV/0!</v>
      </c>
      <c r="Q60" s="52" t="str">
        <f>IF(Estandares!H66&gt;1,"SI","")</f>
        <v/>
      </c>
      <c r="R60" s="50" t="e">
        <f>(O60*B60)/Estandares!K14</f>
        <v>#DIV/0!</v>
      </c>
    </row>
    <row r="61" spans="1:18" ht="23.25" thickBot="1" x14ac:dyDescent="0.25">
      <c r="A61" s="48" t="str">
        <f>IF(Estandares!C56="x",Estandares!B56,"BORRAR FILA")</f>
        <v>BORRAR FILA</v>
      </c>
      <c r="B61" s="72" t="e">
        <f>Estandares!G56</f>
        <v>#DIV/0!</v>
      </c>
      <c r="C61" s="75" t="s">
        <v>18</v>
      </c>
      <c r="D61" s="93"/>
      <c r="E61" s="69"/>
      <c r="F61" s="78" t="s">
        <v>19</v>
      </c>
      <c r="G61" s="112"/>
      <c r="H61" s="70"/>
      <c r="I61" s="114" t="s">
        <v>40</v>
      </c>
      <c r="J61" s="95"/>
      <c r="K61" s="89"/>
      <c r="L61" s="116" t="s">
        <v>41</v>
      </c>
      <c r="M61" s="97"/>
      <c r="N61" s="91"/>
      <c r="O61" s="28">
        <f t="shared" si="0"/>
        <v>0</v>
      </c>
      <c r="P61" s="50" t="e">
        <f>IF(Q61="SI",(O61*B61)/Estandares!K14/Estandares!H67,(O61*B61)/Estandares!K14)</f>
        <v>#DIV/0!</v>
      </c>
      <c r="Q61" s="52" t="str">
        <f>IF(Estandares!H67&gt;1,"SI","")</f>
        <v/>
      </c>
      <c r="R61" s="50" t="e">
        <f>(O61*B61)/Estandares!K14</f>
        <v>#DIV/0!</v>
      </c>
    </row>
    <row r="62" spans="1:18" ht="23.25" thickBot="1" x14ac:dyDescent="0.25">
      <c r="A62" s="48" t="str">
        <f>IF(Estandares!C57="x",Estandares!B57,"BORRAR FILA")</f>
        <v>BORRAR FILA</v>
      </c>
      <c r="B62" s="72" t="e">
        <f>Estandares!G57</f>
        <v>#DIV/0!</v>
      </c>
      <c r="C62" s="75" t="s">
        <v>18</v>
      </c>
      <c r="D62" s="93"/>
      <c r="E62" s="69"/>
      <c r="F62" s="78" t="s">
        <v>19</v>
      </c>
      <c r="G62" s="112"/>
      <c r="H62" s="70"/>
      <c r="I62" s="114" t="s">
        <v>40</v>
      </c>
      <c r="J62" s="95"/>
      <c r="K62" s="89"/>
      <c r="L62" s="116" t="s">
        <v>41</v>
      </c>
      <c r="M62" s="97"/>
      <c r="N62" s="91"/>
      <c r="O62" s="28">
        <f t="shared" si="0"/>
        <v>0</v>
      </c>
      <c r="P62" s="50" t="e">
        <f>IF(Q62="SI",(O62*B62)/Estandares!K14/Estandares!H68,(O62*B62)/Estandares!K14)</f>
        <v>#DIV/0!</v>
      </c>
      <c r="Q62" s="52" t="str">
        <f>IF(Estandares!H68&gt;1,"SI","")</f>
        <v/>
      </c>
      <c r="R62" s="50" t="e">
        <f>(O62*B62)/Estandares!K14</f>
        <v>#DIV/0!</v>
      </c>
    </row>
    <row r="63" spans="1:18" ht="23.25" thickBot="1" x14ac:dyDescent="0.25">
      <c r="A63" s="48" t="str">
        <f>IF(Estandares!C58="x",Estandares!B58,"BORRAR FILA")</f>
        <v>BORRAR FILA</v>
      </c>
      <c r="B63" s="72" t="e">
        <f>Estandares!G58</f>
        <v>#DIV/0!</v>
      </c>
      <c r="C63" s="75" t="s">
        <v>18</v>
      </c>
      <c r="D63" s="93"/>
      <c r="E63" s="69"/>
      <c r="F63" s="78" t="s">
        <v>19</v>
      </c>
      <c r="G63" s="112"/>
      <c r="H63" s="70"/>
      <c r="I63" s="114" t="s">
        <v>40</v>
      </c>
      <c r="J63" s="95"/>
      <c r="K63" s="89"/>
      <c r="L63" s="116" t="s">
        <v>41</v>
      </c>
      <c r="M63" s="97"/>
      <c r="N63" s="91"/>
      <c r="O63" s="28">
        <f t="shared" si="0"/>
        <v>0</v>
      </c>
      <c r="P63" s="50" t="e">
        <f>IF(Q63="SI",(O63*B63)/Estandares!K14/Estandares!H69,(O63*B63)/Estandares!K14)</f>
        <v>#DIV/0!</v>
      </c>
      <c r="Q63" s="52" t="str">
        <f>IF(Estandares!H69&gt;1,"SI","")</f>
        <v/>
      </c>
      <c r="R63" s="50" t="e">
        <f>(O63*B63)/Estandares!K14</f>
        <v>#DIV/0!</v>
      </c>
    </row>
    <row r="64" spans="1:18" ht="23.25" thickBot="1" x14ac:dyDescent="0.25">
      <c r="A64" s="48" t="str">
        <f>IF(Estandares!C59="x",Estandares!B59,"BORRAR FILA")</f>
        <v>BORRAR FILA</v>
      </c>
      <c r="B64" s="72" t="e">
        <f>Estandares!G59</f>
        <v>#DIV/0!</v>
      </c>
      <c r="C64" s="75" t="s">
        <v>18</v>
      </c>
      <c r="D64" s="93"/>
      <c r="E64" s="69"/>
      <c r="F64" s="78" t="s">
        <v>19</v>
      </c>
      <c r="G64" s="112"/>
      <c r="H64" s="70"/>
      <c r="I64" s="114" t="s">
        <v>40</v>
      </c>
      <c r="J64" s="95"/>
      <c r="K64" s="89"/>
      <c r="L64" s="116" t="s">
        <v>41</v>
      </c>
      <c r="M64" s="97"/>
      <c r="N64" s="91"/>
      <c r="O64" s="28">
        <f t="shared" si="0"/>
        <v>0</v>
      </c>
      <c r="P64" s="50" t="e">
        <f>IF(Q64="SI",(O64*B64)/Estandares!K14/Estandares!H70,(O64*B64)/Estandares!K14)</f>
        <v>#DIV/0!</v>
      </c>
      <c r="Q64" s="52" t="str">
        <f>IF(Estandares!H70&gt;1,"SI","")</f>
        <v/>
      </c>
      <c r="R64" s="50" t="e">
        <f>(O64*B64)/Estandares!K14</f>
        <v>#DIV/0!</v>
      </c>
    </row>
    <row r="65" spans="1:18" ht="23.25" thickBot="1" x14ac:dyDescent="0.25">
      <c r="A65" s="48" t="str">
        <f>IF(Estandares!C60="x",Estandares!B60,"BORRAR FILA")</f>
        <v>BORRAR FILA</v>
      </c>
      <c r="B65" s="72" t="e">
        <f>Estandares!G60</f>
        <v>#DIV/0!</v>
      </c>
      <c r="C65" s="75" t="s">
        <v>18</v>
      </c>
      <c r="D65" s="93"/>
      <c r="E65" s="69"/>
      <c r="F65" s="78" t="s">
        <v>19</v>
      </c>
      <c r="G65" s="112"/>
      <c r="H65" s="70"/>
      <c r="I65" s="114" t="s">
        <v>40</v>
      </c>
      <c r="J65" s="95"/>
      <c r="K65" s="89"/>
      <c r="L65" s="116" t="s">
        <v>41</v>
      </c>
      <c r="M65" s="97"/>
      <c r="N65" s="91"/>
      <c r="O65" s="28">
        <f t="shared" si="0"/>
        <v>0</v>
      </c>
      <c r="P65" s="50" t="e">
        <f>IF(Q65="SI",(O65*B65)/Estandares!K14/Estandares!H71,(O65*B65)/Estandares!K14)</f>
        <v>#DIV/0!</v>
      </c>
      <c r="Q65" s="52" t="str">
        <f>IF(Estandares!H71&gt;1,"SI","")</f>
        <v/>
      </c>
      <c r="R65" s="50" t="e">
        <f>(O65*B65)/Estandares!K14</f>
        <v>#DIV/0!</v>
      </c>
    </row>
    <row r="66" spans="1:18" ht="23.25" thickBot="1" x14ac:dyDescent="0.25">
      <c r="A66" s="48" t="str">
        <f>IF(Estandares!C61="x",Estandares!B61,"BORRAR FILA")</f>
        <v>BORRAR FILA</v>
      </c>
      <c r="B66" s="72" t="e">
        <f>Estandares!G61</f>
        <v>#DIV/0!</v>
      </c>
      <c r="C66" s="75" t="s">
        <v>18</v>
      </c>
      <c r="D66" s="93"/>
      <c r="E66" s="69"/>
      <c r="F66" s="78" t="s">
        <v>19</v>
      </c>
      <c r="G66" s="112"/>
      <c r="H66" s="70"/>
      <c r="I66" s="114" t="s">
        <v>40</v>
      </c>
      <c r="J66" s="95"/>
      <c r="K66" s="89"/>
      <c r="L66" s="116" t="s">
        <v>41</v>
      </c>
      <c r="M66" s="97"/>
      <c r="N66" s="91"/>
      <c r="O66" s="28">
        <f t="shared" si="0"/>
        <v>0</v>
      </c>
      <c r="P66" s="50" t="e">
        <f>IF(Q66="SI",(O66*B66)/Estandares!K14/Estandares!H72,(O66*B66)/Estandares!K14)</f>
        <v>#DIV/0!</v>
      </c>
      <c r="Q66" s="52" t="str">
        <f>IF(Estandares!H72&gt;1,"SI","")</f>
        <v/>
      </c>
      <c r="R66" s="50" t="e">
        <f>(O66*B66)/Estandares!K14</f>
        <v>#DIV/0!</v>
      </c>
    </row>
    <row r="67" spans="1:18" ht="23.25" thickBot="1" x14ac:dyDescent="0.25">
      <c r="A67" s="48" t="str">
        <f>IF(Estandares!C62="x",Estandares!B62,"BORRAR FILA")</f>
        <v>BORRAR FILA</v>
      </c>
      <c r="B67" s="72" t="e">
        <f>Estandares!G62</f>
        <v>#DIV/0!</v>
      </c>
      <c r="C67" s="75" t="s">
        <v>18</v>
      </c>
      <c r="D67" s="93"/>
      <c r="E67" s="69"/>
      <c r="F67" s="78" t="s">
        <v>19</v>
      </c>
      <c r="G67" s="112"/>
      <c r="H67" s="70"/>
      <c r="I67" s="114" t="s">
        <v>40</v>
      </c>
      <c r="J67" s="95"/>
      <c r="K67" s="89"/>
      <c r="L67" s="116" t="s">
        <v>41</v>
      </c>
      <c r="M67" s="97"/>
      <c r="N67" s="91"/>
      <c r="O67" s="28">
        <f t="shared" si="0"/>
        <v>0</v>
      </c>
      <c r="P67" s="50" t="e">
        <f>IF(Q67="SI",(O67*B67)/Estandares!K14/Estandares!H73,(O67*B67)/Estandares!K14)</f>
        <v>#DIV/0!</v>
      </c>
      <c r="Q67" s="52" t="str">
        <f>IF(Estandares!H73&gt;1,"SI","")</f>
        <v/>
      </c>
      <c r="R67" s="50" t="e">
        <f>(O67*B67)/Estandares!K14</f>
        <v>#DIV/0!</v>
      </c>
    </row>
    <row r="68" spans="1:18" ht="23.25" thickBot="1" x14ac:dyDescent="0.25">
      <c r="A68" s="48" t="str">
        <f>IF(Estandares!C63="x",Estandares!B63,"BORRAR FILA")</f>
        <v>BORRAR FILA</v>
      </c>
      <c r="B68" s="72" t="e">
        <f>Estandares!G63</f>
        <v>#DIV/0!</v>
      </c>
      <c r="C68" s="75" t="s">
        <v>18</v>
      </c>
      <c r="D68" s="93"/>
      <c r="E68" s="69"/>
      <c r="F68" s="78" t="s">
        <v>19</v>
      </c>
      <c r="G68" s="112"/>
      <c r="H68" s="70"/>
      <c r="I68" s="114" t="s">
        <v>40</v>
      </c>
      <c r="J68" s="95"/>
      <c r="K68" s="89"/>
      <c r="L68" s="116" t="s">
        <v>41</v>
      </c>
      <c r="M68" s="97"/>
      <c r="N68" s="91"/>
      <c r="O68" s="28">
        <f t="shared" si="0"/>
        <v>0</v>
      </c>
      <c r="P68" s="50" t="e">
        <f>IF(Q68="SI",(O68*B68)/Estandares!K14/Estandares!H74,(O68*B68)/Estandares!K14)</f>
        <v>#DIV/0!</v>
      </c>
      <c r="Q68" s="52" t="str">
        <f>IF(Estandares!H74&gt;1,"SI","")</f>
        <v/>
      </c>
      <c r="R68" s="50" t="e">
        <f>(O68*B68)/Estandares!K14</f>
        <v>#DIV/0!</v>
      </c>
    </row>
    <row r="69" spans="1:18" ht="23.25" thickBot="1" x14ac:dyDescent="0.25">
      <c r="A69" s="48" t="str">
        <f>IF(Estandares!C64="x",Estandares!B64,"BORRAR FILA")</f>
        <v>BORRAR FILA</v>
      </c>
      <c r="B69" s="72" t="e">
        <f>Estandares!G64</f>
        <v>#DIV/0!</v>
      </c>
      <c r="C69" s="75" t="s">
        <v>18</v>
      </c>
      <c r="D69" s="93"/>
      <c r="E69" s="69"/>
      <c r="F69" s="78" t="s">
        <v>19</v>
      </c>
      <c r="G69" s="112"/>
      <c r="H69" s="70"/>
      <c r="I69" s="114" t="s">
        <v>40</v>
      </c>
      <c r="J69" s="95"/>
      <c r="K69" s="89"/>
      <c r="L69" s="116" t="s">
        <v>41</v>
      </c>
      <c r="M69" s="97"/>
      <c r="N69" s="91"/>
      <c r="O69" s="28">
        <f t="shared" si="0"/>
        <v>0</v>
      </c>
      <c r="P69" s="50" t="e">
        <f>IF(Q69="SI",(O69*B69)/Estandares!K14/Estandares!H75,(O69*B69)/Estandares!K14)</f>
        <v>#DIV/0!</v>
      </c>
      <c r="Q69" s="52" t="str">
        <f>IF(Estandares!H75&gt;1,"SI","")</f>
        <v/>
      </c>
      <c r="R69" s="50" t="e">
        <f>(O69*B69)/Estandares!K14</f>
        <v>#DIV/0!</v>
      </c>
    </row>
    <row r="70" spans="1:18" ht="23.25" thickBot="1" x14ac:dyDescent="0.25">
      <c r="A70" s="48" t="str">
        <f>IF(Estandares!C65="x",Estandares!B65,"BORRAR FILA")</f>
        <v>BORRAR FILA</v>
      </c>
      <c r="B70" s="72" t="e">
        <f>Estandares!G65</f>
        <v>#DIV/0!</v>
      </c>
      <c r="C70" s="75" t="s">
        <v>18</v>
      </c>
      <c r="D70" s="93"/>
      <c r="E70" s="69"/>
      <c r="F70" s="78" t="s">
        <v>19</v>
      </c>
      <c r="G70" s="112"/>
      <c r="H70" s="70"/>
      <c r="I70" s="114" t="s">
        <v>40</v>
      </c>
      <c r="J70" s="95"/>
      <c r="K70" s="89"/>
      <c r="L70" s="116" t="s">
        <v>41</v>
      </c>
      <c r="M70" s="97"/>
      <c r="N70" s="91"/>
      <c r="O70" s="28">
        <f t="shared" si="0"/>
        <v>0</v>
      </c>
      <c r="P70" s="50" t="e">
        <f>IF(Q70="SI",(O70*B70)/Estandares!K14/Estandares!H76,(O70*B70)/Estandares!K14)</f>
        <v>#DIV/0!</v>
      </c>
      <c r="Q70" s="52" t="str">
        <f>IF(Estandares!H76&gt;1,"SI","")</f>
        <v/>
      </c>
      <c r="R70" s="50" t="e">
        <f>(O70*B70)/Estandares!K14</f>
        <v>#DIV/0!</v>
      </c>
    </row>
    <row r="71" spans="1:18" ht="23.25" thickBot="1" x14ac:dyDescent="0.25">
      <c r="A71" s="48" t="str">
        <f>IF(Estandares!C66="x",Estandares!B66,"BORRAR FILA")</f>
        <v>BORRAR FILA</v>
      </c>
      <c r="B71" s="72" t="e">
        <f>Estandares!G66</f>
        <v>#DIV/0!</v>
      </c>
      <c r="C71" s="75" t="s">
        <v>18</v>
      </c>
      <c r="D71" s="93"/>
      <c r="E71" s="69"/>
      <c r="F71" s="78" t="s">
        <v>19</v>
      </c>
      <c r="G71" s="112"/>
      <c r="H71" s="70"/>
      <c r="I71" s="114" t="s">
        <v>40</v>
      </c>
      <c r="J71" s="95"/>
      <c r="K71" s="89"/>
      <c r="L71" s="116" t="s">
        <v>41</v>
      </c>
      <c r="M71" s="97"/>
      <c r="N71" s="91"/>
      <c r="O71" s="28">
        <f t="shared" si="0"/>
        <v>0</v>
      </c>
      <c r="P71" s="50" t="e">
        <f>IF(Q71="SI",(O71*B71)/Estandares!K14/Estandares!H77,(O71*B71)/Estandares!K14)</f>
        <v>#DIV/0!</v>
      </c>
      <c r="Q71" s="52" t="str">
        <f>IF(Estandares!H77&gt;1,"SI","")</f>
        <v/>
      </c>
      <c r="R71" s="50" t="e">
        <f>(O71*B71)/Estandares!K14</f>
        <v>#DIV/0!</v>
      </c>
    </row>
    <row r="72" spans="1:18" ht="23.25" thickBot="1" x14ac:dyDescent="0.25">
      <c r="A72" s="48" t="str">
        <f>IF(Estandares!C67="x",Estandares!B67,"BORRAR FILA")</f>
        <v>BORRAR FILA</v>
      </c>
      <c r="B72" s="72" t="e">
        <f>Estandares!G67</f>
        <v>#DIV/0!</v>
      </c>
      <c r="C72" s="75" t="s">
        <v>18</v>
      </c>
      <c r="D72" s="93"/>
      <c r="E72" s="69"/>
      <c r="F72" s="78" t="s">
        <v>19</v>
      </c>
      <c r="G72" s="112"/>
      <c r="H72" s="70"/>
      <c r="I72" s="114" t="s">
        <v>40</v>
      </c>
      <c r="J72" s="95"/>
      <c r="K72" s="89"/>
      <c r="L72" s="116" t="s">
        <v>41</v>
      </c>
      <c r="M72" s="97"/>
      <c r="N72" s="91"/>
      <c r="O72" s="28">
        <f t="shared" ref="O72:O116" si="1">(D72*E72)+(G72*H72)+(J72*K72)+(M72*N72)</f>
        <v>0</v>
      </c>
      <c r="P72" s="50" t="e">
        <f>IF(Q72="SI",(O72*B72)/Estandares!K14/Estandares!H78,(O72*B72)/Estandares!K14)</f>
        <v>#DIV/0!</v>
      </c>
      <c r="Q72" s="52" t="str">
        <f>IF(Estandares!H78&gt;1,"SI","")</f>
        <v/>
      </c>
      <c r="R72" s="50" t="e">
        <f>(O72*B72)/Estandares!K14</f>
        <v>#DIV/0!</v>
      </c>
    </row>
    <row r="73" spans="1:18" ht="23.25" thickBot="1" x14ac:dyDescent="0.25">
      <c r="A73" s="48" t="str">
        <f>IF(Estandares!C68="x",Estandares!B68,"BORRAR FILA")</f>
        <v>BORRAR FILA</v>
      </c>
      <c r="B73" s="72" t="e">
        <f>Estandares!G68</f>
        <v>#DIV/0!</v>
      </c>
      <c r="C73" s="75" t="s">
        <v>18</v>
      </c>
      <c r="D73" s="93"/>
      <c r="E73" s="69"/>
      <c r="F73" s="78" t="s">
        <v>19</v>
      </c>
      <c r="G73" s="112"/>
      <c r="H73" s="70"/>
      <c r="I73" s="114" t="s">
        <v>40</v>
      </c>
      <c r="J73" s="95"/>
      <c r="K73" s="89"/>
      <c r="L73" s="116" t="s">
        <v>41</v>
      </c>
      <c r="M73" s="97"/>
      <c r="N73" s="91"/>
      <c r="O73" s="28">
        <f t="shared" si="1"/>
        <v>0</v>
      </c>
      <c r="P73" s="50" t="e">
        <f>IF(Q73="SI",(O73*B73)/Estandares!K14/Estandares!H79,(O73*B73)/Estandares!K14)</f>
        <v>#DIV/0!</v>
      </c>
      <c r="Q73" s="52" t="str">
        <f>IF(Estandares!H79&gt;1,"SI","")</f>
        <v/>
      </c>
      <c r="R73" s="50" t="e">
        <f>(O73*B73)/Estandares!K14</f>
        <v>#DIV/0!</v>
      </c>
    </row>
    <row r="74" spans="1:18" ht="23.25" thickBot="1" x14ac:dyDescent="0.25">
      <c r="A74" s="48" t="str">
        <f>IF(Estandares!C69="x",Estandares!B69,"BORRAR FILA")</f>
        <v>BORRAR FILA</v>
      </c>
      <c r="B74" s="72" t="e">
        <f>Estandares!G69</f>
        <v>#DIV/0!</v>
      </c>
      <c r="C74" s="75" t="s">
        <v>18</v>
      </c>
      <c r="D74" s="93"/>
      <c r="E74" s="69"/>
      <c r="F74" s="78" t="s">
        <v>19</v>
      </c>
      <c r="G74" s="112"/>
      <c r="H74" s="70"/>
      <c r="I74" s="114" t="s">
        <v>40</v>
      </c>
      <c r="J74" s="95"/>
      <c r="K74" s="89"/>
      <c r="L74" s="116" t="s">
        <v>41</v>
      </c>
      <c r="M74" s="97"/>
      <c r="N74" s="91"/>
      <c r="O74" s="28">
        <f t="shared" si="1"/>
        <v>0</v>
      </c>
      <c r="P74" s="50" t="e">
        <f>IF(Q74="SI",(O74*B74)/Estandares!K14/Estandares!H80,(O74*B74)/Estandares!K14)</f>
        <v>#DIV/0!</v>
      </c>
      <c r="Q74" s="52" t="str">
        <f>IF(Estandares!H80&gt;1,"SI","")</f>
        <v/>
      </c>
      <c r="R74" s="50" t="e">
        <f>(O74*B74)/Estandares!K14</f>
        <v>#DIV/0!</v>
      </c>
    </row>
    <row r="75" spans="1:18" ht="23.25" thickBot="1" x14ac:dyDescent="0.25">
      <c r="A75" s="48" t="str">
        <f>IF(Estandares!C70="x",Estandares!B70,"BORRAR FILA")</f>
        <v>BORRAR FILA</v>
      </c>
      <c r="B75" s="72" t="e">
        <f>Estandares!G70</f>
        <v>#DIV/0!</v>
      </c>
      <c r="C75" s="75" t="s">
        <v>18</v>
      </c>
      <c r="D75" s="93"/>
      <c r="E75" s="69"/>
      <c r="F75" s="78" t="s">
        <v>19</v>
      </c>
      <c r="G75" s="112"/>
      <c r="H75" s="70"/>
      <c r="I75" s="114" t="s">
        <v>40</v>
      </c>
      <c r="J75" s="95"/>
      <c r="K75" s="89"/>
      <c r="L75" s="116" t="s">
        <v>41</v>
      </c>
      <c r="M75" s="97"/>
      <c r="N75" s="91"/>
      <c r="O75" s="28">
        <f t="shared" si="1"/>
        <v>0</v>
      </c>
      <c r="P75" s="50" t="e">
        <f>IF(Q75="SI",(O75*B75)/Estandares!K14/Estandares!H81,(O75*B75)/Estandares!K14)</f>
        <v>#DIV/0!</v>
      </c>
      <c r="Q75" s="52" t="str">
        <f>IF(Estandares!H81&gt;1,"SI","")</f>
        <v/>
      </c>
      <c r="R75" s="50" t="e">
        <f>(O75*B75)/Estandares!K14</f>
        <v>#DIV/0!</v>
      </c>
    </row>
    <row r="76" spans="1:18" ht="23.25" thickBot="1" x14ac:dyDescent="0.25">
      <c r="A76" s="48" t="str">
        <f>IF(Estandares!C71="x",Estandares!B71,"BORRAR FILA")</f>
        <v>BORRAR FILA</v>
      </c>
      <c r="B76" s="72" t="e">
        <f>Estandares!G71</f>
        <v>#DIV/0!</v>
      </c>
      <c r="C76" s="75" t="s">
        <v>18</v>
      </c>
      <c r="D76" s="93"/>
      <c r="E76" s="69"/>
      <c r="F76" s="78" t="s">
        <v>19</v>
      </c>
      <c r="G76" s="112"/>
      <c r="H76" s="70"/>
      <c r="I76" s="114" t="s">
        <v>40</v>
      </c>
      <c r="J76" s="95"/>
      <c r="K76" s="89"/>
      <c r="L76" s="116" t="s">
        <v>41</v>
      </c>
      <c r="M76" s="97"/>
      <c r="N76" s="91"/>
      <c r="O76" s="28">
        <f t="shared" si="1"/>
        <v>0</v>
      </c>
      <c r="P76" s="50" t="e">
        <f>IF(Q76="SI",(O76*B76)/Estandares!K14/Estandares!H82,(O76*B76)/Estandares!K14)</f>
        <v>#DIV/0!</v>
      </c>
      <c r="Q76" s="52" t="str">
        <f>IF(Estandares!H82&gt;1,"SI","")</f>
        <v/>
      </c>
      <c r="R76" s="50" t="e">
        <f>(O76*B76)/Estandares!K14</f>
        <v>#DIV/0!</v>
      </c>
    </row>
    <row r="77" spans="1:18" ht="23.25" thickBot="1" x14ac:dyDescent="0.25">
      <c r="A77" s="48" t="str">
        <f>IF(Estandares!C72="x",Estandares!B72,"BORRAR FILA")</f>
        <v>BORRAR FILA</v>
      </c>
      <c r="B77" s="72" t="e">
        <f>Estandares!G72</f>
        <v>#DIV/0!</v>
      </c>
      <c r="C77" s="75" t="s">
        <v>18</v>
      </c>
      <c r="D77" s="93"/>
      <c r="E77" s="69"/>
      <c r="F77" s="78" t="s">
        <v>19</v>
      </c>
      <c r="G77" s="112"/>
      <c r="H77" s="70"/>
      <c r="I77" s="114" t="s">
        <v>40</v>
      </c>
      <c r="J77" s="95"/>
      <c r="K77" s="89"/>
      <c r="L77" s="116" t="s">
        <v>41</v>
      </c>
      <c r="M77" s="97"/>
      <c r="N77" s="91"/>
      <c r="O77" s="28">
        <f t="shared" si="1"/>
        <v>0</v>
      </c>
      <c r="P77" s="50" t="e">
        <f>IF(Q77="SI",(O77*B77)/Estandares!K14/Estandares!H83,(O77*B77)/Estandares!K14)</f>
        <v>#DIV/0!</v>
      </c>
      <c r="Q77" s="52" t="str">
        <f>IF(Estandares!H83&gt;1,"SI","")</f>
        <v/>
      </c>
      <c r="R77" s="50" t="e">
        <f>(O77*B77)/Estandares!K14</f>
        <v>#DIV/0!</v>
      </c>
    </row>
    <row r="78" spans="1:18" ht="23.25" thickBot="1" x14ac:dyDescent="0.25">
      <c r="A78" s="48" t="str">
        <f>IF(Estandares!C73="x",Estandares!B73,"BORRAR FILA")</f>
        <v>BORRAR FILA</v>
      </c>
      <c r="B78" s="72" t="e">
        <f>Estandares!G73</f>
        <v>#DIV/0!</v>
      </c>
      <c r="C78" s="75" t="s">
        <v>18</v>
      </c>
      <c r="D78" s="93"/>
      <c r="E78" s="69"/>
      <c r="F78" s="78" t="s">
        <v>19</v>
      </c>
      <c r="G78" s="112"/>
      <c r="H78" s="70"/>
      <c r="I78" s="114" t="s">
        <v>40</v>
      </c>
      <c r="J78" s="95"/>
      <c r="K78" s="89"/>
      <c r="L78" s="116" t="s">
        <v>41</v>
      </c>
      <c r="M78" s="97"/>
      <c r="N78" s="91"/>
      <c r="O78" s="28">
        <f t="shared" si="1"/>
        <v>0</v>
      </c>
      <c r="P78" s="50" t="e">
        <f>IF(Q78="SI",(O78*B78)/Estandares!K14/Estandares!H84,(O78*B78)/Estandares!K14)</f>
        <v>#DIV/0!</v>
      </c>
      <c r="Q78" s="52" t="str">
        <f>IF(Estandares!H84&gt;1,"SI","")</f>
        <v/>
      </c>
      <c r="R78" s="50" t="e">
        <f>(O78*B78)/Estandares!K14</f>
        <v>#DIV/0!</v>
      </c>
    </row>
    <row r="79" spans="1:18" ht="23.25" thickBot="1" x14ac:dyDescent="0.25">
      <c r="A79" s="48" t="str">
        <f>IF(Estandares!C74="x",Estandares!B74,"BORRAR FILA")</f>
        <v>BORRAR FILA</v>
      </c>
      <c r="B79" s="72" t="e">
        <f>Estandares!G74</f>
        <v>#DIV/0!</v>
      </c>
      <c r="C79" s="75" t="s">
        <v>18</v>
      </c>
      <c r="D79" s="93"/>
      <c r="E79" s="69"/>
      <c r="F79" s="78" t="s">
        <v>19</v>
      </c>
      <c r="G79" s="112"/>
      <c r="H79" s="70"/>
      <c r="I79" s="114" t="s">
        <v>40</v>
      </c>
      <c r="J79" s="95"/>
      <c r="K79" s="89"/>
      <c r="L79" s="116" t="s">
        <v>41</v>
      </c>
      <c r="M79" s="97"/>
      <c r="N79" s="91"/>
      <c r="O79" s="28">
        <f t="shared" si="1"/>
        <v>0</v>
      </c>
      <c r="P79" s="50" t="e">
        <f>IF(Q79="SI",(O79*B79)/Estandares!K14/Estandares!H85,(O79*B79)/Estandares!K14)</f>
        <v>#DIV/0!</v>
      </c>
      <c r="Q79" s="52" t="str">
        <f>IF(Estandares!H85&gt;1,"SI","")</f>
        <v/>
      </c>
      <c r="R79" s="50" t="e">
        <f>(O79*B79)/Estandares!K14</f>
        <v>#DIV/0!</v>
      </c>
    </row>
    <row r="80" spans="1:18" ht="23.25" thickBot="1" x14ac:dyDescent="0.25">
      <c r="A80" s="48" t="str">
        <f>IF(Estandares!C75="x",Estandares!B75,"BORRAR FILA")</f>
        <v>BORRAR FILA</v>
      </c>
      <c r="B80" s="72" t="e">
        <f>Estandares!G75</f>
        <v>#DIV/0!</v>
      </c>
      <c r="C80" s="75" t="s">
        <v>18</v>
      </c>
      <c r="D80" s="93"/>
      <c r="E80" s="69"/>
      <c r="F80" s="78" t="s">
        <v>19</v>
      </c>
      <c r="G80" s="112"/>
      <c r="H80" s="70"/>
      <c r="I80" s="114" t="s">
        <v>40</v>
      </c>
      <c r="J80" s="95"/>
      <c r="K80" s="89"/>
      <c r="L80" s="116" t="s">
        <v>41</v>
      </c>
      <c r="M80" s="97"/>
      <c r="N80" s="91"/>
      <c r="O80" s="28">
        <f t="shared" si="1"/>
        <v>0</v>
      </c>
      <c r="P80" s="50" t="e">
        <f>IF(Q80="SI",(O80*B80)/Estandares!K14/Estandares!H86,(O80*B80)/Estandares!K14)</f>
        <v>#DIV/0!</v>
      </c>
      <c r="Q80" s="52" t="str">
        <f>IF(Estandares!H86&gt;1,"SI","")</f>
        <v/>
      </c>
      <c r="R80" s="50" t="e">
        <f>(O80*B80)/Estandares!K14</f>
        <v>#DIV/0!</v>
      </c>
    </row>
    <row r="81" spans="1:18" ht="23.25" thickBot="1" x14ac:dyDescent="0.25">
      <c r="A81" s="48" t="str">
        <f>IF(Estandares!C76="x",Estandares!B76,"BORRAR FILA")</f>
        <v>BORRAR FILA</v>
      </c>
      <c r="B81" s="72" t="e">
        <f>Estandares!G76</f>
        <v>#DIV/0!</v>
      </c>
      <c r="C81" s="75" t="s">
        <v>18</v>
      </c>
      <c r="D81" s="93"/>
      <c r="E81" s="69"/>
      <c r="F81" s="78" t="s">
        <v>19</v>
      </c>
      <c r="G81" s="112"/>
      <c r="H81" s="70"/>
      <c r="I81" s="114" t="s">
        <v>40</v>
      </c>
      <c r="J81" s="95"/>
      <c r="K81" s="89"/>
      <c r="L81" s="116" t="s">
        <v>41</v>
      </c>
      <c r="M81" s="97"/>
      <c r="N81" s="91"/>
      <c r="O81" s="28">
        <f t="shared" si="1"/>
        <v>0</v>
      </c>
      <c r="P81" s="50" t="e">
        <f>IF(Q81="SI",(O81*B81)/Estandares!K14/Estandares!H87,(O81*B81)/Estandares!K14)</f>
        <v>#DIV/0!</v>
      </c>
      <c r="Q81" s="52" t="str">
        <f>IF(Estandares!H87&gt;1,"SI","")</f>
        <v/>
      </c>
      <c r="R81" s="50" t="e">
        <f>(O81*B81)/Estandares!K14</f>
        <v>#DIV/0!</v>
      </c>
    </row>
    <row r="82" spans="1:18" ht="23.25" thickBot="1" x14ac:dyDescent="0.25">
      <c r="A82" s="48" t="str">
        <f>IF(Estandares!C77="x",Estandares!B77,"BORRAR FILA")</f>
        <v>BORRAR FILA</v>
      </c>
      <c r="B82" s="72" t="e">
        <f>Estandares!G77</f>
        <v>#DIV/0!</v>
      </c>
      <c r="C82" s="75" t="s">
        <v>18</v>
      </c>
      <c r="D82" s="93"/>
      <c r="E82" s="69"/>
      <c r="F82" s="78" t="s">
        <v>19</v>
      </c>
      <c r="G82" s="112"/>
      <c r="H82" s="70"/>
      <c r="I82" s="114" t="s">
        <v>40</v>
      </c>
      <c r="J82" s="95"/>
      <c r="K82" s="89"/>
      <c r="L82" s="116" t="s">
        <v>41</v>
      </c>
      <c r="M82" s="97"/>
      <c r="N82" s="91"/>
      <c r="O82" s="28">
        <f t="shared" si="1"/>
        <v>0</v>
      </c>
      <c r="P82" s="50" t="e">
        <f>IF(Q82="SI",(O82*B82)/Estandares!K14/Estandares!H88,(O82*B82)/Estandares!K14)</f>
        <v>#DIV/0!</v>
      </c>
      <c r="Q82" s="52" t="str">
        <f>IF(Estandares!H88&gt;1,"SI","")</f>
        <v/>
      </c>
      <c r="R82" s="50" t="e">
        <f>(O82*B82)/Estandares!K14</f>
        <v>#DIV/0!</v>
      </c>
    </row>
    <row r="83" spans="1:18" ht="23.25" thickBot="1" x14ac:dyDescent="0.25">
      <c r="A83" s="48" t="str">
        <f>IF(Estandares!C78="x",Estandares!B78,"BORRAR FILA")</f>
        <v>BORRAR FILA</v>
      </c>
      <c r="B83" s="72" t="e">
        <f>Estandares!G78</f>
        <v>#DIV/0!</v>
      </c>
      <c r="C83" s="75" t="s">
        <v>18</v>
      </c>
      <c r="D83" s="93"/>
      <c r="E83" s="69"/>
      <c r="F83" s="78" t="s">
        <v>19</v>
      </c>
      <c r="G83" s="112"/>
      <c r="H83" s="70"/>
      <c r="I83" s="114" t="s">
        <v>40</v>
      </c>
      <c r="J83" s="95"/>
      <c r="K83" s="89"/>
      <c r="L83" s="116" t="s">
        <v>41</v>
      </c>
      <c r="M83" s="97"/>
      <c r="N83" s="91"/>
      <c r="O83" s="28">
        <f t="shared" si="1"/>
        <v>0</v>
      </c>
      <c r="P83" s="50" t="e">
        <f>IF(Q83="SI",(O83*B83)/Estandares!K14/Estandares!H89,(O83*B83)/Estandares!K14)</f>
        <v>#DIV/0!</v>
      </c>
      <c r="Q83" s="52" t="str">
        <f>IF(Estandares!H89&gt;1,"SI","")</f>
        <v/>
      </c>
      <c r="R83" s="50" t="e">
        <f>(O83*B83)/Estandares!K14</f>
        <v>#DIV/0!</v>
      </c>
    </row>
    <row r="84" spans="1:18" ht="23.25" thickBot="1" x14ac:dyDescent="0.25">
      <c r="A84" s="48" t="str">
        <f>IF(Estandares!C79="x",Estandares!B79,"BORRAR FILA")</f>
        <v>BORRAR FILA</v>
      </c>
      <c r="B84" s="72" t="e">
        <f>Estandares!G79</f>
        <v>#DIV/0!</v>
      </c>
      <c r="C84" s="75" t="s">
        <v>18</v>
      </c>
      <c r="D84" s="93"/>
      <c r="E84" s="69"/>
      <c r="F84" s="78" t="s">
        <v>19</v>
      </c>
      <c r="G84" s="112"/>
      <c r="H84" s="70"/>
      <c r="I84" s="114" t="s">
        <v>40</v>
      </c>
      <c r="J84" s="95"/>
      <c r="K84" s="89"/>
      <c r="L84" s="116" t="s">
        <v>41</v>
      </c>
      <c r="M84" s="97"/>
      <c r="N84" s="91"/>
      <c r="O84" s="28">
        <f t="shared" si="1"/>
        <v>0</v>
      </c>
      <c r="P84" s="50" t="e">
        <f>IF(Q84="SI",(O84*B84)/Estandares!K14/Estandares!H90,(O84*B84)/Estandares!K14)</f>
        <v>#DIV/0!</v>
      </c>
      <c r="Q84" s="52" t="str">
        <f>IF(Estandares!H90&gt;1,"SI","")</f>
        <v/>
      </c>
      <c r="R84" s="50" t="e">
        <f>(O84*B84)/Estandares!K14</f>
        <v>#DIV/0!</v>
      </c>
    </row>
    <row r="85" spans="1:18" ht="23.25" thickBot="1" x14ac:dyDescent="0.25">
      <c r="A85" s="48" t="str">
        <f>IF(Estandares!C80="x",Estandares!B80,"BORRAR FILA")</f>
        <v>BORRAR FILA</v>
      </c>
      <c r="B85" s="72" t="e">
        <f>Estandares!G80</f>
        <v>#DIV/0!</v>
      </c>
      <c r="C85" s="75" t="s">
        <v>18</v>
      </c>
      <c r="D85" s="93"/>
      <c r="E85" s="69"/>
      <c r="F85" s="78" t="s">
        <v>19</v>
      </c>
      <c r="G85" s="112"/>
      <c r="H85" s="70"/>
      <c r="I85" s="114" t="s">
        <v>40</v>
      </c>
      <c r="J85" s="95"/>
      <c r="K85" s="89"/>
      <c r="L85" s="116" t="s">
        <v>41</v>
      </c>
      <c r="M85" s="97"/>
      <c r="N85" s="91"/>
      <c r="O85" s="28">
        <f t="shared" si="1"/>
        <v>0</v>
      </c>
      <c r="P85" s="50" t="e">
        <f>IF(Q85="SI",(O85*B85)/Estandares!K14/Estandares!H91,(O85*B85)/Estandares!K14)</f>
        <v>#DIV/0!</v>
      </c>
      <c r="Q85" s="52" t="str">
        <f>IF(Estandares!H91&gt;1,"SI","")</f>
        <v/>
      </c>
      <c r="R85" s="50" t="e">
        <f>(O85*B85)/Estandares!K14</f>
        <v>#DIV/0!</v>
      </c>
    </row>
    <row r="86" spans="1:18" ht="23.25" thickBot="1" x14ac:dyDescent="0.25">
      <c r="A86" s="48" t="str">
        <f>IF(Estandares!C81="x",Estandares!B81,"BORRAR FILA")</f>
        <v>BORRAR FILA</v>
      </c>
      <c r="B86" s="72" t="e">
        <f>Estandares!G81</f>
        <v>#DIV/0!</v>
      </c>
      <c r="C86" s="75" t="s">
        <v>18</v>
      </c>
      <c r="D86" s="93"/>
      <c r="E86" s="69"/>
      <c r="F86" s="78" t="s">
        <v>19</v>
      </c>
      <c r="G86" s="112"/>
      <c r="H86" s="70"/>
      <c r="I86" s="114" t="s">
        <v>40</v>
      </c>
      <c r="J86" s="95"/>
      <c r="K86" s="89"/>
      <c r="L86" s="116" t="s">
        <v>41</v>
      </c>
      <c r="M86" s="97"/>
      <c r="N86" s="91"/>
      <c r="O86" s="28">
        <f t="shared" si="1"/>
        <v>0</v>
      </c>
      <c r="P86" s="50" t="e">
        <f>IF(Q86="SI",(O86*B86)/Estandares!K14/Estandares!H92,(O86*B86)/Estandares!K14)</f>
        <v>#DIV/0!</v>
      </c>
      <c r="Q86" s="52" t="str">
        <f>IF(Estandares!H92&gt;1,"SI","")</f>
        <v/>
      </c>
      <c r="R86" s="50" t="e">
        <f>(O86*B86)/Estandares!K14</f>
        <v>#DIV/0!</v>
      </c>
    </row>
    <row r="87" spans="1:18" ht="23.25" thickBot="1" x14ac:dyDescent="0.25">
      <c r="A87" s="48" t="str">
        <f>IF(Estandares!C82="x",Estandares!B82,"BORRAR FILA")</f>
        <v>BORRAR FILA</v>
      </c>
      <c r="B87" s="72" t="e">
        <f>Estandares!G82</f>
        <v>#DIV/0!</v>
      </c>
      <c r="C87" s="75" t="s">
        <v>18</v>
      </c>
      <c r="D87" s="93"/>
      <c r="E87" s="69"/>
      <c r="F87" s="78" t="s">
        <v>19</v>
      </c>
      <c r="G87" s="112"/>
      <c r="H87" s="70"/>
      <c r="I87" s="114" t="s">
        <v>40</v>
      </c>
      <c r="J87" s="95"/>
      <c r="K87" s="89"/>
      <c r="L87" s="116" t="s">
        <v>41</v>
      </c>
      <c r="M87" s="97"/>
      <c r="N87" s="91"/>
      <c r="O87" s="28">
        <f t="shared" si="1"/>
        <v>0</v>
      </c>
      <c r="P87" s="50" t="e">
        <f>IF(Q87="SI",(O87*B87)/Estandares!K14/Estandares!H93,(O87*B87)/Estandares!K14)</f>
        <v>#DIV/0!</v>
      </c>
      <c r="Q87" s="52" t="str">
        <f>IF(Estandares!H93&gt;1,"SI","")</f>
        <v/>
      </c>
      <c r="R87" s="50" t="e">
        <f>(O87*B87)/Estandares!K14</f>
        <v>#DIV/0!</v>
      </c>
    </row>
    <row r="88" spans="1:18" ht="23.25" thickBot="1" x14ac:dyDescent="0.25">
      <c r="A88" s="48" t="str">
        <f>IF(Estandares!C83="x",Estandares!B83,"BORRAR FILA")</f>
        <v>BORRAR FILA</v>
      </c>
      <c r="B88" s="72" t="e">
        <f>Estandares!G83</f>
        <v>#DIV/0!</v>
      </c>
      <c r="C88" s="75" t="s">
        <v>18</v>
      </c>
      <c r="D88" s="93"/>
      <c r="E88" s="69"/>
      <c r="F88" s="78" t="s">
        <v>19</v>
      </c>
      <c r="G88" s="112"/>
      <c r="H88" s="70"/>
      <c r="I88" s="114" t="s">
        <v>40</v>
      </c>
      <c r="J88" s="95"/>
      <c r="K88" s="89"/>
      <c r="L88" s="116" t="s">
        <v>41</v>
      </c>
      <c r="M88" s="97"/>
      <c r="N88" s="91"/>
      <c r="O88" s="28">
        <f t="shared" si="1"/>
        <v>0</v>
      </c>
      <c r="P88" s="50" t="e">
        <f>IF(Q88="SI",(O88*B88)/Estandares!K14/Estandares!H94,(O88*B88)/Estandares!K14)</f>
        <v>#DIV/0!</v>
      </c>
      <c r="Q88" s="52" t="str">
        <f>IF(Estandares!H94&gt;1,"SI","")</f>
        <v/>
      </c>
      <c r="R88" s="50" t="e">
        <f>(O88*B88)/Estandares!K14</f>
        <v>#DIV/0!</v>
      </c>
    </row>
    <row r="89" spans="1:18" ht="23.25" thickBot="1" x14ac:dyDescent="0.25">
      <c r="A89" s="48" t="str">
        <f>IF(Estandares!C84="x",Estandares!B84,"BORRAR FILA")</f>
        <v>BORRAR FILA</v>
      </c>
      <c r="B89" s="72" t="e">
        <f>Estandares!G84</f>
        <v>#DIV/0!</v>
      </c>
      <c r="C89" s="75" t="s">
        <v>18</v>
      </c>
      <c r="D89" s="93"/>
      <c r="E89" s="69"/>
      <c r="F89" s="78" t="s">
        <v>19</v>
      </c>
      <c r="G89" s="112"/>
      <c r="H89" s="70"/>
      <c r="I89" s="114" t="s">
        <v>40</v>
      </c>
      <c r="J89" s="95"/>
      <c r="K89" s="89"/>
      <c r="L89" s="116" t="s">
        <v>41</v>
      </c>
      <c r="M89" s="97"/>
      <c r="N89" s="91"/>
      <c r="O89" s="28">
        <f t="shared" si="1"/>
        <v>0</v>
      </c>
      <c r="P89" s="50" t="e">
        <f>IF(Q89="SI",(O89*B89)/Estandares!K14/Estandares!H95,(O89*B89)/Estandares!K14)</f>
        <v>#DIV/0!</v>
      </c>
      <c r="Q89" s="52" t="str">
        <f>IF(Estandares!H95&gt;1,"SI","")</f>
        <v/>
      </c>
      <c r="R89" s="50" t="e">
        <f>(O89*B89)/Estandares!K14</f>
        <v>#DIV/0!</v>
      </c>
    </row>
    <row r="90" spans="1:18" ht="23.25" thickBot="1" x14ac:dyDescent="0.25">
      <c r="A90" s="48" t="str">
        <f>IF(Estandares!C85="x",Estandares!B85,"BORRAR FILA")</f>
        <v>BORRAR FILA</v>
      </c>
      <c r="B90" s="72" t="e">
        <f>Estandares!G85</f>
        <v>#DIV/0!</v>
      </c>
      <c r="C90" s="75" t="s">
        <v>18</v>
      </c>
      <c r="D90" s="93"/>
      <c r="E90" s="69"/>
      <c r="F90" s="78" t="s">
        <v>19</v>
      </c>
      <c r="G90" s="112"/>
      <c r="H90" s="70"/>
      <c r="I90" s="114" t="s">
        <v>40</v>
      </c>
      <c r="J90" s="95"/>
      <c r="K90" s="89"/>
      <c r="L90" s="116" t="s">
        <v>41</v>
      </c>
      <c r="M90" s="97"/>
      <c r="N90" s="91"/>
      <c r="O90" s="28">
        <f t="shared" si="1"/>
        <v>0</v>
      </c>
      <c r="P90" s="50" t="e">
        <f>IF(Q90="SI",(O90*B90)/Estandares!K14/Estandares!H96,(O90*B90)/Estandares!K14)</f>
        <v>#DIV/0!</v>
      </c>
      <c r="Q90" s="52" t="str">
        <f>IF(Estandares!H96&gt;1,"SI","")</f>
        <v/>
      </c>
      <c r="R90" s="50" t="e">
        <f>(O90*B90)/Estandares!K14</f>
        <v>#DIV/0!</v>
      </c>
    </row>
    <row r="91" spans="1:18" ht="23.25" thickBot="1" x14ac:dyDescent="0.25">
      <c r="A91" s="48" t="str">
        <f>IF(Estandares!C86="x",Estandares!B86,"BORRAR FILA")</f>
        <v>BORRAR FILA</v>
      </c>
      <c r="B91" s="72" t="e">
        <f>Estandares!G86</f>
        <v>#DIV/0!</v>
      </c>
      <c r="C91" s="75" t="s">
        <v>18</v>
      </c>
      <c r="D91" s="93"/>
      <c r="E91" s="69"/>
      <c r="F91" s="78" t="s">
        <v>19</v>
      </c>
      <c r="G91" s="112"/>
      <c r="H91" s="70"/>
      <c r="I91" s="114" t="s">
        <v>40</v>
      </c>
      <c r="J91" s="95"/>
      <c r="K91" s="89"/>
      <c r="L91" s="116" t="s">
        <v>41</v>
      </c>
      <c r="M91" s="97"/>
      <c r="N91" s="91"/>
      <c r="O91" s="28">
        <f t="shared" si="1"/>
        <v>0</v>
      </c>
      <c r="P91" s="50" t="e">
        <f>IF(Q91="SI",(O91*B91)/Estandares!K14/Estandares!H97,(O91*B91)/Estandares!K14)</f>
        <v>#DIV/0!</v>
      </c>
      <c r="Q91" s="52" t="str">
        <f>IF(Estandares!H97&gt;1,"SI","")</f>
        <v/>
      </c>
      <c r="R91" s="50" t="e">
        <f>(O91*B91)/Estandares!K14</f>
        <v>#DIV/0!</v>
      </c>
    </row>
    <row r="92" spans="1:18" ht="23.25" thickBot="1" x14ac:dyDescent="0.25">
      <c r="A92" s="48" t="str">
        <f>IF(Estandares!C87="x",Estandares!B87,"BORRAR FILA")</f>
        <v>BORRAR FILA</v>
      </c>
      <c r="B92" s="72" t="e">
        <f>Estandares!G87</f>
        <v>#DIV/0!</v>
      </c>
      <c r="C92" s="75" t="s">
        <v>18</v>
      </c>
      <c r="D92" s="93"/>
      <c r="E92" s="69"/>
      <c r="F92" s="78" t="s">
        <v>19</v>
      </c>
      <c r="G92" s="112"/>
      <c r="H92" s="70"/>
      <c r="I92" s="114" t="s">
        <v>40</v>
      </c>
      <c r="J92" s="95"/>
      <c r="K92" s="89"/>
      <c r="L92" s="116" t="s">
        <v>41</v>
      </c>
      <c r="M92" s="97"/>
      <c r="N92" s="91"/>
      <c r="O92" s="28">
        <f t="shared" si="1"/>
        <v>0</v>
      </c>
      <c r="P92" s="50" t="e">
        <f>IF(Q92="SI",(O92*B92)/Estandares!K14/Estandares!H98,(O92*B92)/Estandares!K14)</f>
        <v>#DIV/0!</v>
      </c>
      <c r="Q92" s="52" t="str">
        <f>IF(Estandares!H98&gt;1,"SI","")</f>
        <v/>
      </c>
      <c r="R92" s="50" t="e">
        <f>(O92*B92)/Estandares!K14</f>
        <v>#DIV/0!</v>
      </c>
    </row>
    <row r="93" spans="1:18" ht="23.25" thickBot="1" x14ac:dyDescent="0.25">
      <c r="A93" s="48" t="str">
        <f>IF(Estandares!C88="x",Estandares!B88,"BORRAR FILA")</f>
        <v>BORRAR FILA</v>
      </c>
      <c r="B93" s="72" t="e">
        <f>Estandares!G88</f>
        <v>#DIV/0!</v>
      </c>
      <c r="C93" s="75" t="s">
        <v>18</v>
      </c>
      <c r="D93" s="93"/>
      <c r="E93" s="69"/>
      <c r="F93" s="78" t="s">
        <v>19</v>
      </c>
      <c r="G93" s="112"/>
      <c r="H93" s="70"/>
      <c r="I93" s="114" t="s">
        <v>40</v>
      </c>
      <c r="J93" s="95"/>
      <c r="K93" s="89"/>
      <c r="L93" s="116" t="s">
        <v>41</v>
      </c>
      <c r="M93" s="97"/>
      <c r="N93" s="91"/>
      <c r="O93" s="28">
        <f t="shared" si="1"/>
        <v>0</v>
      </c>
      <c r="P93" s="50" t="e">
        <f>IF(Q93="SI",(O93*B93)/Estandares!K14/Estandares!H99,(O93*B93)/Estandares!K14)</f>
        <v>#DIV/0!</v>
      </c>
      <c r="Q93" s="52" t="str">
        <f>IF(Estandares!H99&gt;1,"SI","")</f>
        <v/>
      </c>
      <c r="R93" s="50" t="e">
        <f>(O93*B93)/Estandares!K14</f>
        <v>#DIV/0!</v>
      </c>
    </row>
    <row r="94" spans="1:18" ht="23.25" thickBot="1" x14ac:dyDescent="0.25">
      <c r="A94" s="48" t="str">
        <f>IF(Estandares!C89="x",Estandares!B89,"BORRAR FILA")</f>
        <v>BORRAR FILA</v>
      </c>
      <c r="B94" s="72" t="e">
        <f>Estandares!G89</f>
        <v>#DIV/0!</v>
      </c>
      <c r="C94" s="75" t="s">
        <v>18</v>
      </c>
      <c r="D94" s="93"/>
      <c r="E94" s="69"/>
      <c r="F94" s="78" t="s">
        <v>19</v>
      </c>
      <c r="G94" s="112"/>
      <c r="H94" s="70"/>
      <c r="I94" s="114" t="s">
        <v>40</v>
      </c>
      <c r="J94" s="95"/>
      <c r="K94" s="89"/>
      <c r="L94" s="116" t="s">
        <v>41</v>
      </c>
      <c r="M94" s="97"/>
      <c r="N94" s="91"/>
      <c r="O94" s="28">
        <f t="shared" si="1"/>
        <v>0</v>
      </c>
      <c r="P94" s="50" t="e">
        <f>IF(Q94="SI",(O94*B94)/Estandares!K14/Estandares!H100,(O94*B94)/Estandares!K14)</f>
        <v>#DIV/0!</v>
      </c>
      <c r="Q94" s="52" t="str">
        <f>IF(Estandares!H100&gt;1,"SI","")</f>
        <v/>
      </c>
      <c r="R94" s="50" t="e">
        <f>(O94*B94)/Estandares!K14</f>
        <v>#DIV/0!</v>
      </c>
    </row>
    <row r="95" spans="1:18" ht="23.25" thickBot="1" x14ac:dyDescent="0.25">
      <c r="A95" s="48" t="str">
        <f>IF(Estandares!C90="x",Estandares!B90,"BORRAR FILA")</f>
        <v>BORRAR FILA</v>
      </c>
      <c r="B95" s="72" t="e">
        <f>Estandares!G90</f>
        <v>#DIV/0!</v>
      </c>
      <c r="C95" s="75" t="s">
        <v>18</v>
      </c>
      <c r="D95" s="93"/>
      <c r="E95" s="69"/>
      <c r="F95" s="78" t="s">
        <v>19</v>
      </c>
      <c r="G95" s="112"/>
      <c r="H95" s="70"/>
      <c r="I95" s="114" t="s">
        <v>40</v>
      </c>
      <c r="J95" s="95"/>
      <c r="K95" s="89"/>
      <c r="L95" s="116" t="s">
        <v>41</v>
      </c>
      <c r="M95" s="97"/>
      <c r="N95" s="91"/>
      <c r="O95" s="28">
        <f t="shared" si="1"/>
        <v>0</v>
      </c>
      <c r="P95" s="50" t="e">
        <f>IF(Q95="SI",(O95*B95)/Estandares!K14/Estandares!H101,(O95*B95)/Estandares!K14)</f>
        <v>#DIV/0!</v>
      </c>
      <c r="Q95" s="52" t="str">
        <f>IF(Estandares!H101&gt;1,"SI","")</f>
        <v/>
      </c>
      <c r="R95" s="50" t="e">
        <f>(O95*B95)/Estandares!K14</f>
        <v>#DIV/0!</v>
      </c>
    </row>
    <row r="96" spans="1:18" ht="23.25" thickBot="1" x14ac:dyDescent="0.25">
      <c r="A96" s="48" t="str">
        <f>IF(Estandares!C91="x",Estandares!B91,"BORRAR FILA")</f>
        <v>BORRAR FILA</v>
      </c>
      <c r="B96" s="72" t="e">
        <f>Estandares!G91</f>
        <v>#DIV/0!</v>
      </c>
      <c r="C96" s="75" t="s">
        <v>18</v>
      </c>
      <c r="D96" s="93"/>
      <c r="E96" s="69"/>
      <c r="F96" s="78" t="s">
        <v>19</v>
      </c>
      <c r="G96" s="112"/>
      <c r="H96" s="70"/>
      <c r="I96" s="114" t="s">
        <v>40</v>
      </c>
      <c r="J96" s="95"/>
      <c r="K96" s="89"/>
      <c r="L96" s="116" t="s">
        <v>41</v>
      </c>
      <c r="M96" s="97"/>
      <c r="N96" s="91"/>
      <c r="O96" s="28">
        <f t="shared" si="1"/>
        <v>0</v>
      </c>
      <c r="P96" s="50" t="e">
        <f>IF(Q96="SI",(O96*B96)/Estandares!K14/Estandares!H102,(O96*B96)/Estandares!K14)</f>
        <v>#DIV/0!</v>
      </c>
      <c r="Q96" s="52" t="str">
        <f>IF(Estandares!H102&gt;1,"SI","")</f>
        <v/>
      </c>
      <c r="R96" s="50" t="e">
        <f>(O96*B96)/Estandares!K14</f>
        <v>#DIV/0!</v>
      </c>
    </row>
    <row r="97" spans="1:18" ht="23.25" thickBot="1" x14ac:dyDescent="0.25">
      <c r="A97" s="48" t="str">
        <f>IF(Estandares!C92="x",Estandares!B92,"BORRAR FILA")</f>
        <v>BORRAR FILA</v>
      </c>
      <c r="B97" s="72" t="e">
        <f>Estandares!G92</f>
        <v>#DIV/0!</v>
      </c>
      <c r="C97" s="75" t="s">
        <v>18</v>
      </c>
      <c r="D97" s="93"/>
      <c r="E97" s="69"/>
      <c r="F97" s="78" t="s">
        <v>19</v>
      </c>
      <c r="G97" s="112"/>
      <c r="H97" s="70"/>
      <c r="I97" s="114" t="s">
        <v>40</v>
      </c>
      <c r="J97" s="95"/>
      <c r="K97" s="89"/>
      <c r="L97" s="116" t="s">
        <v>41</v>
      </c>
      <c r="M97" s="97"/>
      <c r="N97" s="91"/>
      <c r="O97" s="28">
        <f t="shared" si="1"/>
        <v>0</v>
      </c>
      <c r="P97" s="50" t="e">
        <f>IF(Q97="SI",(O97*B97)/Estandares!K14/Estandares!H103,(O97*B97)/Estandares!K14)</f>
        <v>#DIV/0!</v>
      </c>
      <c r="Q97" s="52" t="str">
        <f>IF(Estandares!H103&gt;1,"SI","")</f>
        <v/>
      </c>
      <c r="R97" s="50" t="e">
        <f>(O97*B97)/Estandares!K14</f>
        <v>#DIV/0!</v>
      </c>
    </row>
    <row r="98" spans="1:18" ht="23.25" thickBot="1" x14ac:dyDescent="0.25">
      <c r="A98" s="48" t="str">
        <f>IF(Estandares!C93="x",Estandares!B93,"BORRAR FILA")</f>
        <v>BORRAR FILA</v>
      </c>
      <c r="B98" s="72" t="e">
        <f>Estandares!G93</f>
        <v>#DIV/0!</v>
      </c>
      <c r="C98" s="75" t="s">
        <v>18</v>
      </c>
      <c r="D98" s="93"/>
      <c r="E98" s="69"/>
      <c r="F98" s="78" t="s">
        <v>19</v>
      </c>
      <c r="G98" s="112"/>
      <c r="H98" s="70"/>
      <c r="I98" s="114" t="s">
        <v>40</v>
      </c>
      <c r="J98" s="95"/>
      <c r="K98" s="89"/>
      <c r="L98" s="116" t="s">
        <v>41</v>
      </c>
      <c r="M98" s="97"/>
      <c r="N98" s="91"/>
      <c r="O98" s="28">
        <f t="shared" si="1"/>
        <v>0</v>
      </c>
      <c r="P98" s="50" t="e">
        <f>IF(Q98="SI",(O98*B98)/Estandares!K14/Estandares!H104,(O98*B98)/Estandares!K14)</f>
        <v>#DIV/0!</v>
      </c>
      <c r="Q98" s="52" t="str">
        <f>IF(Estandares!H104&gt;1,"SI","")</f>
        <v/>
      </c>
      <c r="R98" s="50" t="e">
        <f>(O98*B98)/Estandares!K14</f>
        <v>#DIV/0!</v>
      </c>
    </row>
    <row r="99" spans="1:18" ht="23.25" thickBot="1" x14ac:dyDescent="0.25">
      <c r="A99" s="48" t="str">
        <f>IF(Estandares!C94="x",Estandares!B94,"BORRAR FILA")</f>
        <v>BORRAR FILA</v>
      </c>
      <c r="B99" s="72" t="e">
        <f>Estandares!G94</f>
        <v>#DIV/0!</v>
      </c>
      <c r="C99" s="75" t="s">
        <v>18</v>
      </c>
      <c r="D99" s="93"/>
      <c r="E99" s="69"/>
      <c r="F99" s="78" t="s">
        <v>19</v>
      </c>
      <c r="G99" s="112"/>
      <c r="H99" s="70"/>
      <c r="I99" s="114" t="s">
        <v>40</v>
      </c>
      <c r="J99" s="95"/>
      <c r="K99" s="89"/>
      <c r="L99" s="116" t="s">
        <v>41</v>
      </c>
      <c r="M99" s="97"/>
      <c r="N99" s="91"/>
      <c r="O99" s="28">
        <f t="shared" si="1"/>
        <v>0</v>
      </c>
      <c r="P99" s="50" t="e">
        <f>IF(Q99="SI",(O99*B99)/Estandares!K14/Estandares!H105,(O99*B99)/Estandares!K14)</f>
        <v>#DIV/0!</v>
      </c>
      <c r="Q99" s="52" t="str">
        <f>IF(Estandares!H105&gt;1,"SI","")</f>
        <v/>
      </c>
      <c r="R99" s="50" t="e">
        <f>(O99*B99)/Estandares!K14</f>
        <v>#DIV/0!</v>
      </c>
    </row>
    <row r="100" spans="1:18" ht="23.25" thickBot="1" x14ac:dyDescent="0.25">
      <c r="A100" s="48" t="str">
        <f>IF(Estandares!C95="x",Estandares!B95,"BORRAR FILA")</f>
        <v>BORRAR FILA</v>
      </c>
      <c r="B100" s="72" t="e">
        <f>Estandares!G95</f>
        <v>#DIV/0!</v>
      </c>
      <c r="C100" s="75" t="s">
        <v>18</v>
      </c>
      <c r="D100" s="93"/>
      <c r="E100" s="69"/>
      <c r="F100" s="78" t="s">
        <v>19</v>
      </c>
      <c r="G100" s="112"/>
      <c r="H100" s="70"/>
      <c r="I100" s="114" t="s">
        <v>40</v>
      </c>
      <c r="J100" s="95"/>
      <c r="K100" s="89"/>
      <c r="L100" s="116" t="s">
        <v>41</v>
      </c>
      <c r="M100" s="97"/>
      <c r="N100" s="91"/>
      <c r="O100" s="28">
        <f t="shared" si="1"/>
        <v>0</v>
      </c>
      <c r="P100" s="50" t="e">
        <f>IF(Q100="SI",(O100*B100)/Estandares!K14/Estandares!H106,(O100*B100)/Estandares!K14)</f>
        <v>#DIV/0!</v>
      </c>
      <c r="Q100" s="52" t="str">
        <f>IF(Estandares!H106&gt;1,"SI","")</f>
        <v/>
      </c>
      <c r="R100" s="50" t="e">
        <f>(O100*B100)/Estandares!K14</f>
        <v>#DIV/0!</v>
      </c>
    </row>
    <row r="101" spans="1:18" ht="23.25" thickBot="1" x14ac:dyDescent="0.25">
      <c r="A101" s="48" t="str">
        <f>IF(Estandares!C96="x",Estandares!B96,"BORRAR FILA")</f>
        <v>BORRAR FILA</v>
      </c>
      <c r="B101" s="72" t="e">
        <f>Estandares!G96</f>
        <v>#DIV/0!</v>
      </c>
      <c r="C101" s="75" t="s">
        <v>18</v>
      </c>
      <c r="D101" s="93"/>
      <c r="E101" s="69"/>
      <c r="F101" s="78" t="s">
        <v>19</v>
      </c>
      <c r="G101" s="112"/>
      <c r="H101" s="70"/>
      <c r="I101" s="114" t="s">
        <v>40</v>
      </c>
      <c r="J101" s="95"/>
      <c r="K101" s="89"/>
      <c r="L101" s="116" t="s">
        <v>41</v>
      </c>
      <c r="M101" s="97"/>
      <c r="N101" s="91"/>
      <c r="O101" s="28">
        <f t="shared" si="1"/>
        <v>0</v>
      </c>
      <c r="P101" s="50" t="e">
        <f>IF(Q101="SI",(O101*B101)/Estandares!K14/Estandares!H107,(O101*B101)/Estandares!K14)</f>
        <v>#DIV/0!</v>
      </c>
      <c r="Q101" s="52" t="str">
        <f>IF(Estandares!H107&gt;1,"SI","")</f>
        <v/>
      </c>
      <c r="R101" s="50" t="e">
        <f>(O101*B101)/Estandares!K14</f>
        <v>#DIV/0!</v>
      </c>
    </row>
    <row r="102" spans="1:18" ht="23.25" thickBot="1" x14ac:dyDescent="0.25">
      <c r="A102" s="48" t="str">
        <f>IF(Estandares!C97="x",Estandares!B97,"BORRAR FILA")</f>
        <v>BORRAR FILA</v>
      </c>
      <c r="B102" s="72" t="e">
        <f>Estandares!G97</f>
        <v>#DIV/0!</v>
      </c>
      <c r="C102" s="75" t="s">
        <v>18</v>
      </c>
      <c r="D102" s="93"/>
      <c r="E102" s="69"/>
      <c r="F102" s="78" t="s">
        <v>19</v>
      </c>
      <c r="G102" s="112"/>
      <c r="H102" s="70"/>
      <c r="I102" s="114" t="s">
        <v>40</v>
      </c>
      <c r="J102" s="95"/>
      <c r="K102" s="89"/>
      <c r="L102" s="116" t="s">
        <v>41</v>
      </c>
      <c r="M102" s="97"/>
      <c r="N102" s="91"/>
      <c r="O102" s="28">
        <f t="shared" si="1"/>
        <v>0</v>
      </c>
      <c r="P102" s="50" t="e">
        <f>IF(Q102="SI",(O102*B102)/Estandares!K14/Estandares!H108,(O102*B102)/Estandares!K14)</f>
        <v>#DIV/0!</v>
      </c>
      <c r="Q102" s="52" t="str">
        <f>IF(Estandares!H108&gt;1,"SI","")</f>
        <v/>
      </c>
      <c r="R102" s="50" t="e">
        <f>(O102*B102)/Estandares!K14</f>
        <v>#DIV/0!</v>
      </c>
    </row>
    <row r="103" spans="1:18" ht="23.25" thickBot="1" x14ac:dyDescent="0.25">
      <c r="A103" s="48" t="str">
        <f>IF(Estandares!C98="x",Estandares!B98,"BORRAR FILA")</f>
        <v>BORRAR FILA</v>
      </c>
      <c r="B103" s="72" t="e">
        <f>Estandares!G98</f>
        <v>#DIV/0!</v>
      </c>
      <c r="C103" s="75" t="s">
        <v>18</v>
      </c>
      <c r="D103" s="93"/>
      <c r="E103" s="69"/>
      <c r="F103" s="78" t="s">
        <v>19</v>
      </c>
      <c r="G103" s="112"/>
      <c r="H103" s="70"/>
      <c r="I103" s="114" t="s">
        <v>40</v>
      </c>
      <c r="J103" s="95"/>
      <c r="K103" s="89"/>
      <c r="L103" s="116" t="s">
        <v>41</v>
      </c>
      <c r="M103" s="97"/>
      <c r="N103" s="91"/>
      <c r="O103" s="28">
        <f t="shared" si="1"/>
        <v>0</v>
      </c>
      <c r="P103" s="50" t="e">
        <f>IF(Q103="SI",(O103*B103)/Estandares!K14/Estandares!H109,(O103*B103)/Estandares!K14)</f>
        <v>#DIV/0!</v>
      </c>
      <c r="Q103" s="52" t="str">
        <f>IF(Estandares!H109&gt;1,"SI","")</f>
        <v/>
      </c>
      <c r="R103" s="50" t="e">
        <f>(O103*B103)/Estandares!K14</f>
        <v>#DIV/0!</v>
      </c>
    </row>
    <row r="104" spans="1:18" ht="23.25" thickBot="1" x14ac:dyDescent="0.25">
      <c r="A104" s="48" t="str">
        <f>IF(Estandares!C99="x",Estandares!B99,"BORRAR FILA")</f>
        <v>BORRAR FILA</v>
      </c>
      <c r="B104" s="72" t="e">
        <f>Estandares!G99</f>
        <v>#DIV/0!</v>
      </c>
      <c r="C104" s="75" t="s">
        <v>18</v>
      </c>
      <c r="D104" s="93"/>
      <c r="E104" s="69"/>
      <c r="F104" s="78" t="s">
        <v>19</v>
      </c>
      <c r="G104" s="112"/>
      <c r="H104" s="70"/>
      <c r="I104" s="114" t="s">
        <v>40</v>
      </c>
      <c r="J104" s="95"/>
      <c r="K104" s="89"/>
      <c r="L104" s="116" t="s">
        <v>41</v>
      </c>
      <c r="M104" s="97"/>
      <c r="N104" s="91"/>
      <c r="O104" s="28">
        <f t="shared" si="1"/>
        <v>0</v>
      </c>
      <c r="P104" s="50" t="e">
        <f>IF(Q104="SI",(O104*B104)/Estandares!K14/Estandares!H110,(O104*B104)/Estandares!K14)</f>
        <v>#DIV/0!</v>
      </c>
      <c r="Q104" s="52" t="str">
        <f>IF(Estandares!H110&gt;1,"SI","")</f>
        <v/>
      </c>
      <c r="R104" s="50" t="e">
        <f>(O104*B104)/Estandares!K14</f>
        <v>#DIV/0!</v>
      </c>
    </row>
    <row r="105" spans="1:18" ht="23.25" thickBot="1" x14ac:dyDescent="0.25">
      <c r="A105" s="48" t="str">
        <f>IF(Estandares!C100="x",Estandares!B100,"BORRAR FILA")</f>
        <v>BORRAR FILA</v>
      </c>
      <c r="B105" s="72" t="e">
        <f>Estandares!G100</f>
        <v>#DIV/0!</v>
      </c>
      <c r="C105" s="75" t="s">
        <v>18</v>
      </c>
      <c r="D105" s="93"/>
      <c r="E105" s="69"/>
      <c r="F105" s="78" t="s">
        <v>19</v>
      </c>
      <c r="G105" s="112"/>
      <c r="H105" s="70"/>
      <c r="I105" s="114" t="s">
        <v>40</v>
      </c>
      <c r="J105" s="95"/>
      <c r="K105" s="89"/>
      <c r="L105" s="116" t="s">
        <v>41</v>
      </c>
      <c r="M105" s="97"/>
      <c r="N105" s="91"/>
      <c r="O105" s="28">
        <f t="shared" si="1"/>
        <v>0</v>
      </c>
      <c r="P105" s="50" t="e">
        <f>IF(Q105="SI",(O105*B105)/Estandares!K14/Estandares!H111,(O105*B105)/Estandares!K14)</f>
        <v>#DIV/0!</v>
      </c>
      <c r="Q105" s="52" t="str">
        <f>IF(Estandares!H111&gt;1,"SI","")</f>
        <v/>
      </c>
      <c r="R105" s="50" t="e">
        <f>(O105*B105)/Estandares!K14</f>
        <v>#DIV/0!</v>
      </c>
    </row>
    <row r="106" spans="1:18" ht="23.25" thickBot="1" x14ac:dyDescent="0.25">
      <c r="A106" s="48" t="str">
        <f>IF(Estandares!C101="x",Estandares!B101,"BORRAR FILA")</f>
        <v>BORRAR FILA</v>
      </c>
      <c r="B106" s="72" t="e">
        <f>Estandares!G101</f>
        <v>#DIV/0!</v>
      </c>
      <c r="C106" s="75" t="s">
        <v>18</v>
      </c>
      <c r="D106" s="93"/>
      <c r="E106" s="69"/>
      <c r="F106" s="78" t="s">
        <v>19</v>
      </c>
      <c r="G106" s="112"/>
      <c r="H106" s="70"/>
      <c r="I106" s="114" t="s">
        <v>40</v>
      </c>
      <c r="J106" s="95"/>
      <c r="K106" s="89"/>
      <c r="L106" s="116" t="s">
        <v>41</v>
      </c>
      <c r="M106" s="97"/>
      <c r="N106" s="91"/>
      <c r="O106" s="28">
        <f t="shared" si="1"/>
        <v>0</v>
      </c>
      <c r="P106" s="50" t="e">
        <f>IF(Q106="SI",(O106*B106)/Estandares!K14/Estandares!H112,(O106*B106)/Estandares!K14)</f>
        <v>#DIV/0!</v>
      </c>
      <c r="Q106" s="52" t="str">
        <f>IF(Estandares!H112&gt;1,"SI","")</f>
        <v/>
      </c>
      <c r="R106" s="50" t="e">
        <f>(O106*B106)/Estandares!K14</f>
        <v>#DIV/0!</v>
      </c>
    </row>
    <row r="107" spans="1:18" ht="23.25" thickBot="1" x14ac:dyDescent="0.25">
      <c r="A107" s="48" t="str">
        <f>IF(Estandares!C102="x",Estandares!B102,"BORRAR FILA")</f>
        <v>BORRAR FILA</v>
      </c>
      <c r="B107" s="72" t="e">
        <f>Estandares!G102</f>
        <v>#DIV/0!</v>
      </c>
      <c r="C107" s="75" t="s">
        <v>18</v>
      </c>
      <c r="D107" s="93"/>
      <c r="E107" s="69"/>
      <c r="F107" s="78" t="s">
        <v>19</v>
      </c>
      <c r="G107" s="112"/>
      <c r="H107" s="70"/>
      <c r="I107" s="114" t="s">
        <v>40</v>
      </c>
      <c r="J107" s="95"/>
      <c r="K107" s="89"/>
      <c r="L107" s="116" t="s">
        <v>41</v>
      </c>
      <c r="M107" s="97"/>
      <c r="N107" s="91"/>
      <c r="O107" s="28">
        <f t="shared" si="1"/>
        <v>0</v>
      </c>
      <c r="P107" s="50" t="e">
        <f>IF(Q107="SI",(O107*B107)/Estandares!K14/Estandares!H113,(O107*B107)/Estandares!K14)</f>
        <v>#DIV/0!</v>
      </c>
      <c r="Q107" s="52" t="str">
        <f>IF(Estandares!H113&gt;1,"SI","")</f>
        <v/>
      </c>
      <c r="R107" s="50" t="e">
        <f>(O107*B107)/Estandares!K14</f>
        <v>#DIV/0!</v>
      </c>
    </row>
    <row r="108" spans="1:18" ht="23.25" thickBot="1" x14ac:dyDescent="0.25">
      <c r="A108" s="48" t="str">
        <f>IF(Estandares!C103="x",Estandares!B103,"BORRAR FILA")</f>
        <v>BORRAR FILA</v>
      </c>
      <c r="B108" s="72" t="e">
        <f>Estandares!G103</f>
        <v>#DIV/0!</v>
      </c>
      <c r="C108" s="75" t="s">
        <v>18</v>
      </c>
      <c r="D108" s="93"/>
      <c r="E108" s="69"/>
      <c r="F108" s="78" t="s">
        <v>19</v>
      </c>
      <c r="G108" s="112"/>
      <c r="H108" s="70"/>
      <c r="I108" s="114" t="s">
        <v>40</v>
      </c>
      <c r="J108" s="95"/>
      <c r="K108" s="89"/>
      <c r="L108" s="116" t="s">
        <v>41</v>
      </c>
      <c r="M108" s="97"/>
      <c r="N108" s="91"/>
      <c r="O108" s="28">
        <f t="shared" si="1"/>
        <v>0</v>
      </c>
      <c r="P108" s="50" t="e">
        <f>IF(Q108="SI",(O108*B108)/Estandares!K14/Estandares!H114,(O108*B108)/Estandares!K14)</f>
        <v>#DIV/0!</v>
      </c>
      <c r="Q108" s="52" t="str">
        <f>IF(Estandares!H114&gt;1,"SI","")</f>
        <v/>
      </c>
      <c r="R108" s="50" t="e">
        <f>(O108*B108)/Estandares!K14</f>
        <v>#DIV/0!</v>
      </c>
    </row>
    <row r="109" spans="1:18" ht="23.25" thickBot="1" x14ac:dyDescent="0.25">
      <c r="A109" s="48" t="str">
        <f>IF(Estandares!C104="x",Estandares!B104,"BORRAR FILA")</f>
        <v>BORRAR FILA</v>
      </c>
      <c r="B109" s="72" t="e">
        <f>Estandares!G104</f>
        <v>#DIV/0!</v>
      </c>
      <c r="C109" s="75" t="s">
        <v>18</v>
      </c>
      <c r="D109" s="93"/>
      <c r="E109" s="69"/>
      <c r="F109" s="78" t="s">
        <v>19</v>
      </c>
      <c r="G109" s="112"/>
      <c r="H109" s="70"/>
      <c r="I109" s="114" t="s">
        <v>40</v>
      </c>
      <c r="J109" s="95"/>
      <c r="K109" s="89"/>
      <c r="L109" s="116" t="s">
        <v>41</v>
      </c>
      <c r="M109" s="97"/>
      <c r="N109" s="91"/>
      <c r="O109" s="28">
        <f t="shared" si="1"/>
        <v>0</v>
      </c>
      <c r="P109" s="50" t="e">
        <f>IF(Q109="SI",(O109*B109)/Estandares!K14/Estandares!H115,(O109*B109)/Estandares!K14)</f>
        <v>#DIV/0!</v>
      </c>
      <c r="Q109" s="52" t="str">
        <f>IF(Estandares!H115&gt;1,"SI","")</f>
        <v/>
      </c>
      <c r="R109" s="50" t="e">
        <f>(O109*B109)/Estandares!K14</f>
        <v>#DIV/0!</v>
      </c>
    </row>
    <row r="110" spans="1:18" ht="23.25" thickBot="1" x14ac:dyDescent="0.25">
      <c r="A110" s="48" t="str">
        <f>IF(Estandares!C105="x",Estandares!B105,"BORRAR FILA")</f>
        <v>BORRAR FILA</v>
      </c>
      <c r="B110" s="72" t="e">
        <f>Estandares!G105</f>
        <v>#DIV/0!</v>
      </c>
      <c r="C110" s="75" t="s">
        <v>18</v>
      </c>
      <c r="D110" s="93"/>
      <c r="E110" s="69"/>
      <c r="F110" s="78" t="s">
        <v>19</v>
      </c>
      <c r="G110" s="112"/>
      <c r="H110" s="70"/>
      <c r="I110" s="114" t="s">
        <v>40</v>
      </c>
      <c r="J110" s="95"/>
      <c r="K110" s="89"/>
      <c r="L110" s="116" t="s">
        <v>41</v>
      </c>
      <c r="M110" s="97"/>
      <c r="N110" s="91"/>
      <c r="O110" s="28">
        <f t="shared" si="1"/>
        <v>0</v>
      </c>
      <c r="P110" s="50" t="e">
        <f>IF(Q110="SI",(O110*B110)/Estandares!K14/Estandares!H116,(O110*B110)/Estandares!K14)</f>
        <v>#DIV/0!</v>
      </c>
      <c r="Q110" s="52" t="str">
        <f>IF(Estandares!H116&gt;1,"SI","")</f>
        <v/>
      </c>
      <c r="R110" s="50" t="e">
        <f>(O110*B110)/Estandares!K14</f>
        <v>#DIV/0!</v>
      </c>
    </row>
    <row r="111" spans="1:18" ht="23.25" thickBot="1" x14ac:dyDescent="0.25">
      <c r="A111" s="48" t="str">
        <f>IF(Estandares!C106="x",Estandares!B106,"BORRAR FILA")</f>
        <v>BORRAR FILA</v>
      </c>
      <c r="B111" s="72" t="e">
        <f>Estandares!G106</f>
        <v>#DIV/0!</v>
      </c>
      <c r="C111" s="75" t="s">
        <v>18</v>
      </c>
      <c r="D111" s="93"/>
      <c r="E111" s="69"/>
      <c r="F111" s="78" t="s">
        <v>19</v>
      </c>
      <c r="G111" s="112"/>
      <c r="H111" s="70"/>
      <c r="I111" s="114" t="s">
        <v>40</v>
      </c>
      <c r="J111" s="95"/>
      <c r="K111" s="89"/>
      <c r="L111" s="116" t="s">
        <v>41</v>
      </c>
      <c r="M111" s="97"/>
      <c r="N111" s="91"/>
      <c r="O111" s="28">
        <f t="shared" si="1"/>
        <v>0</v>
      </c>
      <c r="P111" s="50" t="e">
        <f>IF(Q111="SI",(O111*B111)/Estandares!K14/Estandares!H117,(O111*B111)/Estandares!K14)</f>
        <v>#DIV/0!</v>
      </c>
      <c r="Q111" s="52" t="str">
        <f>IF(Estandares!H117&gt;1,"SI","")</f>
        <v/>
      </c>
      <c r="R111" s="50" t="e">
        <f>(O111*B111)/Estandares!K14</f>
        <v>#DIV/0!</v>
      </c>
    </row>
    <row r="112" spans="1:18" ht="23.25" thickBot="1" x14ac:dyDescent="0.25">
      <c r="A112" s="48" t="str">
        <f>IF(Estandares!C107="x",Estandares!B107,"BORRAR FILA")</f>
        <v>BORRAR FILA</v>
      </c>
      <c r="B112" s="72" t="e">
        <f>Estandares!G107</f>
        <v>#DIV/0!</v>
      </c>
      <c r="C112" s="75" t="s">
        <v>18</v>
      </c>
      <c r="D112" s="93"/>
      <c r="E112" s="69"/>
      <c r="F112" s="78" t="s">
        <v>19</v>
      </c>
      <c r="G112" s="112"/>
      <c r="H112" s="70"/>
      <c r="I112" s="114" t="s">
        <v>40</v>
      </c>
      <c r="J112" s="95"/>
      <c r="K112" s="89"/>
      <c r="L112" s="116" t="s">
        <v>41</v>
      </c>
      <c r="M112" s="97"/>
      <c r="N112" s="91"/>
      <c r="O112" s="28">
        <f t="shared" si="1"/>
        <v>0</v>
      </c>
      <c r="P112" s="50" t="e">
        <f>IF(Q112="SI",(O112*B112)/Estandares!K14/Estandares!H118,(O112*B112)/Estandares!K14)</f>
        <v>#DIV/0!</v>
      </c>
      <c r="Q112" s="52" t="str">
        <f>IF(Estandares!H118&gt;1,"SI","")</f>
        <v/>
      </c>
      <c r="R112" s="50" t="e">
        <f>(O112*B112)/Estandares!K14</f>
        <v>#DIV/0!</v>
      </c>
    </row>
    <row r="113" spans="1:18" ht="23.25" thickBot="1" x14ac:dyDescent="0.25">
      <c r="A113" s="48" t="str">
        <f>IF(Estandares!C108="x",Estandares!B108,"BORRAR FILA")</f>
        <v>BORRAR FILA</v>
      </c>
      <c r="B113" s="72" t="e">
        <f>Estandares!G108</f>
        <v>#DIV/0!</v>
      </c>
      <c r="C113" s="75" t="s">
        <v>18</v>
      </c>
      <c r="D113" s="93"/>
      <c r="E113" s="69"/>
      <c r="F113" s="78" t="s">
        <v>19</v>
      </c>
      <c r="G113" s="112"/>
      <c r="H113" s="70"/>
      <c r="I113" s="114" t="s">
        <v>40</v>
      </c>
      <c r="J113" s="95"/>
      <c r="K113" s="89"/>
      <c r="L113" s="116" t="s">
        <v>41</v>
      </c>
      <c r="M113" s="97"/>
      <c r="N113" s="91"/>
      <c r="O113" s="28">
        <f t="shared" si="1"/>
        <v>0</v>
      </c>
      <c r="P113" s="50" t="e">
        <f>IF(Q113="SI",(O113*B113)/Estandares!K14/Estandares!H119,(O113*B113)/Estandares!K14)</f>
        <v>#DIV/0!</v>
      </c>
      <c r="Q113" s="52" t="str">
        <f>IF(Estandares!H119&gt;1,"SI","")</f>
        <v/>
      </c>
      <c r="R113" s="50" t="e">
        <f>(O113*B113)/Estandares!K14</f>
        <v>#DIV/0!</v>
      </c>
    </row>
    <row r="114" spans="1:18" ht="23.25" thickBot="1" x14ac:dyDescent="0.25">
      <c r="A114" s="48" t="str">
        <f>IF(Estandares!C109="x",Estandares!B109,"BORRAR FILA")</f>
        <v>BORRAR FILA</v>
      </c>
      <c r="B114" s="72" t="e">
        <f>Estandares!G109</f>
        <v>#DIV/0!</v>
      </c>
      <c r="C114" s="75" t="s">
        <v>18</v>
      </c>
      <c r="D114" s="93"/>
      <c r="E114" s="69"/>
      <c r="F114" s="78" t="s">
        <v>19</v>
      </c>
      <c r="G114" s="112"/>
      <c r="H114" s="70"/>
      <c r="I114" s="114" t="s">
        <v>40</v>
      </c>
      <c r="J114" s="95"/>
      <c r="K114" s="89"/>
      <c r="L114" s="116" t="s">
        <v>41</v>
      </c>
      <c r="M114" s="97"/>
      <c r="N114" s="91"/>
      <c r="O114" s="28">
        <f t="shared" si="1"/>
        <v>0</v>
      </c>
      <c r="P114" s="50" t="e">
        <f>IF(Q114="SI",(O114*B114)/Estandares!K14/Estandares!H120,(O114*B114)/Estandares!K14)</f>
        <v>#DIV/0!</v>
      </c>
      <c r="Q114" s="52" t="str">
        <f>IF(Estandares!H120&gt;1,"SI","")</f>
        <v/>
      </c>
      <c r="R114" s="50" t="e">
        <f>(O114*B114)/Estandares!K14</f>
        <v>#DIV/0!</v>
      </c>
    </row>
    <row r="115" spans="1:18" ht="23.25" thickBot="1" x14ac:dyDescent="0.25">
      <c r="A115" s="48" t="str">
        <f>IF(Estandares!C110="x",Estandares!B110,"BORRAR FILA")</f>
        <v>BORRAR FILA</v>
      </c>
      <c r="B115" s="72" t="e">
        <f>Estandares!G110</f>
        <v>#DIV/0!</v>
      </c>
      <c r="C115" s="75" t="s">
        <v>18</v>
      </c>
      <c r="D115" s="93"/>
      <c r="E115" s="69"/>
      <c r="F115" s="78" t="s">
        <v>19</v>
      </c>
      <c r="G115" s="112"/>
      <c r="H115" s="70"/>
      <c r="I115" s="114" t="s">
        <v>40</v>
      </c>
      <c r="J115" s="95"/>
      <c r="K115" s="89"/>
      <c r="L115" s="116" t="s">
        <v>41</v>
      </c>
      <c r="M115" s="97"/>
      <c r="N115" s="91"/>
      <c r="O115" s="28">
        <f t="shared" si="1"/>
        <v>0</v>
      </c>
      <c r="P115" s="50" t="e">
        <f>IF(Q115="SI",(O115*B115)/Estandares!K14/Estandares!H121,(O115*B115)/Estandares!K14)</f>
        <v>#DIV/0!</v>
      </c>
      <c r="Q115" s="52" t="str">
        <f>IF(Estandares!H121&gt;1,"SI","")</f>
        <v/>
      </c>
      <c r="R115" s="50" t="e">
        <f>(O115*B115)/Estandares!K14</f>
        <v>#DIV/0!</v>
      </c>
    </row>
    <row r="116" spans="1:18" ht="23.25" thickBot="1" x14ac:dyDescent="0.25">
      <c r="A116" s="48" t="str">
        <f>IF(Estandares!C111="x",Estandares!B111,"BORRAR FILA")</f>
        <v>BORRAR FILA</v>
      </c>
      <c r="B116" s="72" t="e">
        <f>Estandares!G111</f>
        <v>#DIV/0!</v>
      </c>
      <c r="C116" s="75" t="s">
        <v>18</v>
      </c>
      <c r="D116" s="93"/>
      <c r="E116" s="102"/>
      <c r="F116" s="101" t="s">
        <v>19</v>
      </c>
      <c r="G116" s="112"/>
      <c r="H116" s="70"/>
      <c r="I116" s="114" t="s">
        <v>40</v>
      </c>
      <c r="J116" s="95"/>
      <c r="K116" s="89"/>
      <c r="L116" s="117" t="s">
        <v>41</v>
      </c>
      <c r="M116" s="98"/>
      <c r="N116" s="92"/>
      <c r="O116" s="28">
        <f t="shared" si="1"/>
        <v>0</v>
      </c>
      <c r="P116" s="50" t="e">
        <f>IF(Q116="SI",(O116*B116)/Estandares!K14/Estandares!H122,(O116*B116)/Estandares!K14)</f>
        <v>#DIV/0!</v>
      </c>
      <c r="Q116" s="52" t="str">
        <f>IF(Estandares!H122&gt;1,"SI","")</f>
        <v/>
      </c>
      <c r="R116" s="50" t="e">
        <f>(O116*B116)/Estandares!K14</f>
        <v>#DIV/0!</v>
      </c>
    </row>
    <row r="117" spans="1:18" s="34" customFormat="1" ht="26.25" thickBot="1" x14ac:dyDescent="0.4">
      <c r="A117" s="33" t="s">
        <v>26</v>
      </c>
      <c r="B117" s="73" t="e">
        <f>SUM(B7:B116)</f>
        <v>#DIV/0!</v>
      </c>
      <c r="E117" s="100">
        <f>SUM(E7:E116)/C120</f>
        <v>0</v>
      </c>
      <c r="H117" s="35"/>
      <c r="I117" s="35"/>
      <c r="J117" s="35"/>
      <c r="K117" s="35"/>
      <c r="L117" s="35"/>
      <c r="M117" s="35"/>
      <c r="N117" s="35"/>
      <c r="O117" s="32">
        <f>SUM(O7:O116)/C120</f>
        <v>0</v>
      </c>
      <c r="P117" s="36" t="e">
        <f>SUM(P7:P116)</f>
        <v>#DIV/0!</v>
      </c>
      <c r="R117" s="36" t="e">
        <f>SUM(R7:R116)</f>
        <v>#DIV/0!</v>
      </c>
    </row>
    <row r="119" spans="1:18" x14ac:dyDescent="0.2">
      <c r="A119" s="83"/>
      <c r="B119" s="84"/>
      <c r="C119" s="85"/>
    </row>
    <row r="120" spans="1:18" x14ac:dyDescent="0.2">
      <c r="A120" s="83"/>
      <c r="B120" s="16" t="s">
        <v>25</v>
      </c>
      <c r="C120" s="16">
        <f>COUNTA(A7:A116)</f>
        <v>110</v>
      </c>
    </row>
    <row r="121" spans="1:18" x14ac:dyDescent="0.2">
      <c r="A121" s="83"/>
      <c r="B121" s="37" t="s">
        <v>27</v>
      </c>
      <c r="C121" s="16">
        <f>Estandares!K14</f>
        <v>5</v>
      </c>
    </row>
    <row r="122" spans="1:18" ht="15.75" thickBot="1" x14ac:dyDescent="0.25">
      <c r="A122" s="83"/>
      <c r="B122" s="84"/>
      <c r="C122" s="85"/>
    </row>
    <row r="123" spans="1:18" ht="20.25" thickBot="1" x14ac:dyDescent="0.25">
      <c r="A123" s="83"/>
      <c r="B123" s="84"/>
      <c r="C123" s="85"/>
      <c r="O123" s="81"/>
      <c r="P123" s="82" t="s">
        <v>54</v>
      </c>
    </row>
    <row r="124" spans="1:18" ht="33" thickBot="1" x14ac:dyDescent="0.45">
      <c r="A124" s="83"/>
      <c r="B124" s="84"/>
      <c r="C124" s="85"/>
      <c r="I124" s="99"/>
      <c r="J124" s="192" t="s">
        <v>34</v>
      </c>
      <c r="K124" s="193"/>
      <c r="L124" s="193"/>
      <c r="M124" s="193"/>
      <c r="N124" s="194"/>
      <c r="O124" s="80" t="e">
        <f>Estandares!S19</f>
        <v>#DIV/0!</v>
      </c>
      <c r="P124" s="109" t="e">
        <f>IF(C121=5,(O124*10)/5)</f>
        <v>#DIV/0!</v>
      </c>
    </row>
    <row r="125" spans="1:18" ht="15.75" thickBot="1" x14ac:dyDescent="0.25"/>
    <row r="126" spans="1:18" ht="15" customHeight="1" x14ac:dyDescent="0.2">
      <c r="I126" s="176" t="s">
        <v>56</v>
      </c>
      <c r="J126" s="178">
        <f>Estandares!J5</f>
        <v>0</v>
      </c>
      <c r="K126" s="178"/>
      <c r="L126" s="178"/>
      <c r="M126" s="178"/>
      <c r="N126" s="181">
        <f>Estandares!J7</f>
        <v>0</v>
      </c>
      <c r="O126" s="181"/>
      <c r="P126" s="201" t="str">
        <f>CONCATENATE(Estandares!J9,Estandares!L9)</f>
        <v/>
      </c>
    </row>
    <row r="127" spans="1:18" ht="15" customHeight="1" x14ac:dyDescent="0.2">
      <c r="I127" s="177"/>
      <c r="J127" s="179"/>
      <c r="K127" s="179"/>
      <c r="L127" s="179"/>
      <c r="M127" s="179"/>
      <c r="N127" s="182"/>
      <c r="O127" s="182"/>
      <c r="P127" s="202"/>
    </row>
    <row r="128" spans="1:18" ht="18.75" customHeight="1" thickBot="1" x14ac:dyDescent="0.3">
      <c r="I128" s="104" t="s">
        <v>57</v>
      </c>
      <c r="J128" s="180">
        <f>Estandares!J11</f>
        <v>0</v>
      </c>
      <c r="K128" s="180"/>
      <c r="L128" s="180"/>
      <c r="M128" s="180"/>
      <c r="N128" s="182"/>
      <c r="O128" s="182"/>
      <c r="P128" s="203"/>
    </row>
    <row r="129" spans="9:16" customFormat="1" ht="20.25" thickBot="1" x14ac:dyDescent="0.3">
      <c r="I129" s="105"/>
      <c r="J129" s="106"/>
      <c r="K129" s="106"/>
      <c r="L129" s="106"/>
      <c r="M129" s="106"/>
      <c r="N129" s="107"/>
      <c r="O129" s="108"/>
      <c r="P129" s="103" t="s">
        <v>54</v>
      </c>
    </row>
    <row r="130" spans="9:16" customFormat="1" ht="36" customHeight="1" x14ac:dyDescent="0.2">
      <c r="I130" s="183" t="s">
        <v>35</v>
      </c>
      <c r="J130" s="184"/>
      <c r="K130" s="184"/>
      <c r="L130" s="184"/>
      <c r="M130" s="184"/>
      <c r="N130" s="185"/>
      <c r="O130" s="125" t="e">
        <f>(R117*C121)/B117</f>
        <v>#DIV/0!</v>
      </c>
      <c r="P130" s="126" t="e">
        <f>IF(C121=5,(O130*10)/5)</f>
        <v>#DIV/0!</v>
      </c>
    </row>
    <row r="131" spans="9:16" customFormat="1" ht="15.75" customHeight="1" thickBot="1" x14ac:dyDescent="0.25">
      <c r="I131" s="127"/>
      <c r="J131" s="128"/>
      <c r="K131" s="128"/>
      <c r="L131" s="128"/>
      <c r="M131" s="128"/>
      <c r="N131" s="129"/>
      <c r="O131" s="130"/>
      <c r="P131" s="131"/>
    </row>
    <row r="132" spans="9:16" customFormat="1" x14ac:dyDescent="0.2">
      <c r="I132" s="174"/>
      <c r="J132" s="21"/>
      <c r="K132" s="21"/>
      <c r="L132" s="21"/>
      <c r="M132" s="21"/>
      <c r="N132" s="21"/>
      <c r="P132" s="15"/>
    </row>
    <row r="133" spans="9:16" customFormat="1" x14ac:dyDescent="0.2">
      <c r="I133" s="175"/>
      <c r="J133" s="21"/>
      <c r="K133" s="21"/>
      <c r="L133" s="21"/>
      <c r="M133" s="21"/>
      <c r="N133" s="21"/>
      <c r="P133" s="15"/>
    </row>
  </sheetData>
  <sheetProtection selectLockedCells="1"/>
  <mergeCells count="13">
    <mergeCell ref="P126:P128"/>
    <mergeCell ref="C3:N3"/>
    <mergeCell ref="I132:I133"/>
    <mergeCell ref="I126:I127"/>
    <mergeCell ref="J126:M127"/>
    <mergeCell ref="J128:M128"/>
    <mergeCell ref="N126:O128"/>
    <mergeCell ref="I130:N130"/>
    <mergeCell ref="C5:E5"/>
    <mergeCell ref="F5:H5"/>
    <mergeCell ref="J124:N124"/>
    <mergeCell ref="I5:K5"/>
    <mergeCell ref="L5:N5"/>
  </mergeCells>
  <dataValidations xWindow="868" yWindow="323" count="3">
    <dataValidation allowBlank="1" showInputMessage="1" promptTitle="Coeficiente" prompt="Introduzca el coeficiente de forma ordenada. Asegurese previamente de que ha eliminado las filas de estándares que le sobran. Según vaya introduciendo coeficientes se irá recalculando el resto para que la suma total sea 10." sqref="B121:B1048576 B3:B119"/>
    <dataValidation allowBlank="1" showInputMessage="1" promptTitle="Calificación" prompt="Esta celda se calcula de forma automática para obtener la calificación final. No la modifique." sqref="O4:O5 O7:O116"/>
    <dataValidation allowBlank="1" showInputMessage="1" promptTitle="Registros" prompt="Introduzca la evaluación de este estándar." sqref="D4:N4 C3:C4 C6:N116"/>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eliminarfilavacia">
                <anchor moveWithCells="1" sizeWithCells="1">
                  <from>
                    <xdr:col>0</xdr:col>
                    <xdr:colOff>790575</xdr:colOff>
                    <xdr:row>2</xdr:row>
                    <xdr:rowOff>47625</xdr:rowOff>
                  </from>
                  <to>
                    <xdr:col>1</xdr:col>
                    <xdr:colOff>514350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2:R133"/>
  <sheetViews>
    <sheetView zoomScale="70" zoomScaleNormal="70" workbookViewId="0">
      <selection activeCell="K134" sqref="K134"/>
    </sheetView>
  </sheetViews>
  <sheetFormatPr baseColWidth="10" defaultRowHeight="15" x14ac:dyDescent="0.2"/>
  <cols>
    <col min="1" max="1" width="43.09765625" style="17" customWidth="1"/>
    <col min="2" max="2" width="18.59765625" style="3" customWidth="1"/>
    <col min="3" max="3" width="16" customWidth="1"/>
    <col min="5" max="5" width="11.5" style="21" bestFit="1" customWidth="1"/>
    <col min="6" max="6" width="17.8984375" customWidth="1"/>
    <col min="8" max="8" width="11.19921875" style="21"/>
    <col min="9" max="9" width="16.5" style="21" customWidth="1"/>
    <col min="10" max="11" width="11.19921875" style="21"/>
    <col min="12" max="12" width="19.296875" style="21" customWidth="1"/>
    <col min="13" max="14" width="11.19921875" style="21"/>
    <col min="15" max="15" width="15" bestFit="1" customWidth="1"/>
    <col min="16" max="16" width="13.5" style="15" customWidth="1"/>
    <col min="18" max="18" width="11.19921875" style="15"/>
  </cols>
  <sheetData>
    <row r="2" spans="1:18" ht="15.75" thickBot="1" x14ac:dyDescent="0.25"/>
    <row r="3" spans="1:18" ht="35.25" thickBot="1" x14ac:dyDescent="0.25">
      <c r="C3" s="171" t="s">
        <v>17</v>
      </c>
      <c r="D3" s="172"/>
      <c r="E3" s="172"/>
      <c r="F3" s="172"/>
      <c r="G3" s="172"/>
      <c r="H3" s="172"/>
      <c r="I3" s="172"/>
      <c r="J3" s="172"/>
      <c r="K3" s="172"/>
      <c r="L3" s="172"/>
      <c r="M3" s="172"/>
      <c r="N3" s="173"/>
    </row>
    <row r="4" spans="1:18" ht="15.75" thickBot="1" x14ac:dyDescent="0.25">
      <c r="C4" s="4"/>
      <c r="D4" s="4"/>
      <c r="E4" s="5"/>
      <c r="F4" s="4"/>
      <c r="G4" s="4"/>
      <c r="H4" s="5"/>
      <c r="I4" s="5"/>
      <c r="J4" s="5"/>
      <c r="K4" s="5"/>
      <c r="L4" s="5"/>
      <c r="M4" s="5"/>
      <c r="N4" s="5"/>
      <c r="O4" s="5"/>
    </row>
    <row r="5" spans="1:18" s="25" customFormat="1" ht="26.25" thickBot="1" x14ac:dyDescent="0.4">
      <c r="A5" s="23"/>
      <c r="B5" s="24"/>
      <c r="C5" s="186" t="s">
        <v>23</v>
      </c>
      <c r="D5" s="187"/>
      <c r="E5" s="188"/>
      <c r="F5" s="189" t="s">
        <v>24</v>
      </c>
      <c r="G5" s="190"/>
      <c r="H5" s="191"/>
      <c r="I5" s="195" t="s">
        <v>38</v>
      </c>
      <c r="J5" s="196"/>
      <c r="K5" s="197"/>
      <c r="L5" s="198" t="s">
        <v>39</v>
      </c>
      <c r="M5" s="199"/>
      <c r="N5" s="200"/>
      <c r="O5" s="26" t="s">
        <v>3</v>
      </c>
      <c r="P5" s="30" t="s">
        <v>20</v>
      </c>
      <c r="Q5" s="49" t="s">
        <v>16</v>
      </c>
      <c r="R5" s="30" t="s">
        <v>20</v>
      </c>
    </row>
    <row r="6" spans="1:18" s="20" customFormat="1" ht="20.25" customHeight="1" thickBot="1" x14ac:dyDescent="0.3">
      <c r="A6" s="29" t="s">
        <v>16</v>
      </c>
      <c r="B6" s="71" t="s">
        <v>2</v>
      </c>
      <c r="C6" s="74" t="s">
        <v>18</v>
      </c>
      <c r="D6" s="18" t="s">
        <v>21</v>
      </c>
      <c r="E6" s="27" t="s">
        <v>22</v>
      </c>
      <c r="F6" s="76" t="s">
        <v>19</v>
      </c>
      <c r="G6" s="111" t="s">
        <v>21</v>
      </c>
      <c r="H6" s="118" t="s">
        <v>22</v>
      </c>
      <c r="I6" s="113" t="s">
        <v>40</v>
      </c>
      <c r="J6" s="119" t="s">
        <v>21</v>
      </c>
      <c r="K6" s="120" t="s">
        <v>22</v>
      </c>
      <c r="L6" s="115" t="s">
        <v>41</v>
      </c>
      <c r="M6" s="121" t="s">
        <v>21</v>
      </c>
      <c r="N6" s="122" t="s">
        <v>22</v>
      </c>
      <c r="O6" s="19"/>
      <c r="P6" s="31" t="s">
        <v>16</v>
      </c>
      <c r="Q6" s="51" t="s">
        <v>32</v>
      </c>
      <c r="R6" s="55">
        <v>1</v>
      </c>
    </row>
    <row r="7" spans="1:18" ht="21" customHeight="1" thickBot="1" x14ac:dyDescent="0.25">
      <c r="A7" s="48" t="str">
        <f>IF(Estandares!D2="x",Estandares!B2,"BORRAR FILA")</f>
        <v>BORRAR FILA</v>
      </c>
      <c r="B7" s="72" t="e">
        <f>Estandares!G2</f>
        <v>#DIV/0!</v>
      </c>
      <c r="C7" s="75" t="s">
        <v>18</v>
      </c>
      <c r="D7" s="93"/>
      <c r="E7" s="69"/>
      <c r="F7" s="78" t="s">
        <v>19</v>
      </c>
      <c r="G7" s="112"/>
      <c r="H7" s="70"/>
      <c r="I7" s="114" t="s">
        <v>40</v>
      </c>
      <c r="J7" s="94"/>
      <c r="K7" s="89"/>
      <c r="L7" s="116" t="s">
        <v>41</v>
      </c>
      <c r="M7" s="96"/>
      <c r="N7" s="90"/>
      <c r="O7" s="28">
        <f>(D7*E7)+(G7*H7)+(J7*K7)+(M7*N7)</f>
        <v>0</v>
      </c>
      <c r="P7" s="50" t="e">
        <f>IF(Q7="SI",(O7*B7)/Estandares!K14/Estandares!H2,(O7*B7)/Estandares!K14)</f>
        <v>#DIV/0!</v>
      </c>
      <c r="Q7" s="52" t="str">
        <f>IF(Estandares!H2&gt;1,"SI","")</f>
        <v/>
      </c>
      <c r="R7" s="50" t="e">
        <f>(O7*B7)/Estandares!K14</f>
        <v>#DIV/0!</v>
      </c>
    </row>
    <row r="8" spans="1:18" ht="23.25" thickBot="1" x14ac:dyDescent="0.25">
      <c r="A8" s="48" t="str">
        <f>IF(Estandares!D3="x",Estandares!B3,"BORRAR FILA")</f>
        <v>BORRAR FILA</v>
      </c>
      <c r="B8" s="72" t="e">
        <f>Estandares!G3</f>
        <v>#DIV/0!</v>
      </c>
      <c r="C8" s="75" t="s">
        <v>18</v>
      </c>
      <c r="D8" s="93"/>
      <c r="E8" s="69"/>
      <c r="F8" s="78" t="s">
        <v>19</v>
      </c>
      <c r="G8" s="112"/>
      <c r="H8" s="70"/>
      <c r="I8" s="114" t="s">
        <v>40</v>
      </c>
      <c r="J8" s="95"/>
      <c r="K8" s="89"/>
      <c r="L8" s="116" t="s">
        <v>41</v>
      </c>
      <c r="M8" s="97"/>
      <c r="N8" s="91"/>
      <c r="O8" s="28">
        <f t="shared" ref="O8:O71" si="0">(D8*E8)+(G8*H8)+(J8*K8)+(M8*N8)</f>
        <v>0</v>
      </c>
      <c r="P8" s="50" t="e">
        <f>IF(Q8="SI",(O8*B8)/Estandares!K14/Estandares!H3,(O8*B8)/Estandares!K14)</f>
        <v>#DIV/0!</v>
      </c>
      <c r="Q8" s="52" t="str">
        <f>IF(Estandares!H3&gt;1,"SI","")</f>
        <v/>
      </c>
      <c r="R8" s="50" t="e">
        <f>(O8*B8)/Estandares!K14</f>
        <v>#DIV/0!</v>
      </c>
    </row>
    <row r="9" spans="1:18" ht="23.25" thickBot="1" x14ac:dyDescent="0.25">
      <c r="A9" s="48" t="str">
        <f>IF(Estandares!D4="x",Estandares!B4,"BORRAR FILA")</f>
        <v>BORRAR FILA</v>
      </c>
      <c r="B9" s="72" t="e">
        <f>Estandares!G4</f>
        <v>#DIV/0!</v>
      </c>
      <c r="C9" s="75" t="s">
        <v>18</v>
      </c>
      <c r="D9" s="93"/>
      <c r="E9" s="69"/>
      <c r="F9" s="78" t="s">
        <v>19</v>
      </c>
      <c r="G9" s="112"/>
      <c r="H9" s="70"/>
      <c r="I9" s="114" t="s">
        <v>40</v>
      </c>
      <c r="J9" s="95"/>
      <c r="K9" s="89"/>
      <c r="L9" s="116" t="s">
        <v>41</v>
      </c>
      <c r="M9" s="97"/>
      <c r="N9" s="91"/>
      <c r="O9" s="28">
        <f t="shared" si="0"/>
        <v>0</v>
      </c>
      <c r="P9" s="50" t="e">
        <f>IF(Q9="SI",(O9*B9)/Estandares!K14/Estandares!H4,(O9*B9)/Estandares!K14)</f>
        <v>#DIV/0!</v>
      </c>
      <c r="Q9" s="52" t="str">
        <f>IF(Estandares!H4&gt;1,"SI","")</f>
        <v/>
      </c>
      <c r="R9" s="50" t="e">
        <f>(O9*B9)/Estandares!K14</f>
        <v>#DIV/0!</v>
      </c>
    </row>
    <row r="10" spans="1:18" ht="23.25" thickBot="1" x14ac:dyDescent="0.25">
      <c r="A10" s="48" t="str">
        <f>IF(Estandares!D5="x",Estandares!B5,"BORRAR FILA")</f>
        <v>BORRAR FILA</v>
      </c>
      <c r="B10" s="72" t="e">
        <f>Estandares!G5</f>
        <v>#DIV/0!</v>
      </c>
      <c r="C10" s="75" t="s">
        <v>18</v>
      </c>
      <c r="D10" s="93"/>
      <c r="E10" s="69"/>
      <c r="F10" s="78" t="s">
        <v>19</v>
      </c>
      <c r="G10" s="112"/>
      <c r="H10" s="70"/>
      <c r="I10" s="114" t="s">
        <v>40</v>
      </c>
      <c r="J10" s="95"/>
      <c r="K10" s="89"/>
      <c r="L10" s="116" t="s">
        <v>41</v>
      </c>
      <c r="M10" s="97"/>
      <c r="N10" s="91"/>
      <c r="O10" s="28">
        <f t="shared" si="0"/>
        <v>0</v>
      </c>
      <c r="P10" s="50" t="e">
        <f>IF(Q10="SI",(O10*B10)/Estandares!K14/Estandares!H5,(O10*B10)/Estandares!K14)</f>
        <v>#DIV/0!</v>
      </c>
      <c r="Q10" s="52" t="str">
        <f>IF(Estandares!H5&gt;1,"SI","")</f>
        <v/>
      </c>
      <c r="R10" s="50" t="e">
        <f>(O10*B10)/Estandares!K14</f>
        <v>#DIV/0!</v>
      </c>
    </row>
    <row r="11" spans="1:18" ht="23.25" thickBot="1" x14ac:dyDescent="0.25">
      <c r="A11" s="48" t="str">
        <f>IF(Estandares!D6="x",Estandares!B6,"BORRAR FILA")</f>
        <v>BORRAR FILA</v>
      </c>
      <c r="B11" s="72" t="e">
        <f>Estandares!G6</f>
        <v>#DIV/0!</v>
      </c>
      <c r="C11" s="75" t="s">
        <v>18</v>
      </c>
      <c r="D11" s="93"/>
      <c r="E11" s="69"/>
      <c r="F11" s="78" t="s">
        <v>19</v>
      </c>
      <c r="G11" s="112"/>
      <c r="H11" s="70"/>
      <c r="I11" s="114" t="s">
        <v>40</v>
      </c>
      <c r="J11" s="95"/>
      <c r="K11" s="89"/>
      <c r="L11" s="116" t="s">
        <v>41</v>
      </c>
      <c r="M11" s="97"/>
      <c r="N11" s="91"/>
      <c r="O11" s="28">
        <f t="shared" si="0"/>
        <v>0</v>
      </c>
      <c r="P11" s="50" t="e">
        <f>IF(Q11="SI",(O11*B11)/Estandares!K14/Estandares!H6,(O11*B11)/Estandares!K14)</f>
        <v>#DIV/0!</v>
      </c>
      <c r="Q11" s="52" t="str">
        <f>IF(Estandares!H6&gt;1,"SI","")</f>
        <v/>
      </c>
      <c r="R11" s="50" t="e">
        <f>(O11*B11)/Estandares!K14</f>
        <v>#DIV/0!</v>
      </c>
    </row>
    <row r="12" spans="1:18" ht="23.25" thickBot="1" x14ac:dyDescent="0.25">
      <c r="A12" s="48" t="str">
        <f>IF(Estandares!D7="x",Estandares!B7,"BORRAR FILA")</f>
        <v>BORRAR FILA</v>
      </c>
      <c r="B12" s="72" t="e">
        <f>Estandares!G7</f>
        <v>#DIV/0!</v>
      </c>
      <c r="C12" s="75" t="s">
        <v>18</v>
      </c>
      <c r="D12" s="93"/>
      <c r="E12" s="69"/>
      <c r="F12" s="78" t="s">
        <v>19</v>
      </c>
      <c r="G12" s="112"/>
      <c r="H12" s="70"/>
      <c r="I12" s="114" t="s">
        <v>40</v>
      </c>
      <c r="J12" s="95"/>
      <c r="K12" s="89"/>
      <c r="L12" s="116" t="s">
        <v>41</v>
      </c>
      <c r="M12" s="97"/>
      <c r="N12" s="91"/>
      <c r="O12" s="28">
        <f t="shared" si="0"/>
        <v>0</v>
      </c>
      <c r="P12" s="50" t="e">
        <f>IF(Q12="SI",(O12*B12)/Estandares!K14/Estandares!H7,(O12*B12)/Estandares!K14)</f>
        <v>#DIV/0!</v>
      </c>
      <c r="Q12" s="52" t="str">
        <f>IF(Estandares!H7&gt;1,"SI","")</f>
        <v/>
      </c>
      <c r="R12" s="50" t="e">
        <f>(O12*B12)/Estandares!K14</f>
        <v>#DIV/0!</v>
      </c>
    </row>
    <row r="13" spans="1:18" ht="23.25" thickBot="1" x14ac:dyDescent="0.25">
      <c r="A13" s="48" t="str">
        <f>IF(Estandares!D8="x",Estandares!B8,"BORRAR FILA")</f>
        <v>BORRAR FILA</v>
      </c>
      <c r="B13" s="72" t="e">
        <f>Estandares!G8</f>
        <v>#DIV/0!</v>
      </c>
      <c r="C13" s="75" t="s">
        <v>18</v>
      </c>
      <c r="D13" s="93"/>
      <c r="E13" s="69"/>
      <c r="F13" s="78" t="s">
        <v>19</v>
      </c>
      <c r="G13" s="112"/>
      <c r="H13" s="70"/>
      <c r="I13" s="114" t="s">
        <v>40</v>
      </c>
      <c r="J13" s="95"/>
      <c r="K13" s="89"/>
      <c r="L13" s="116" t="s">
        <v>41</v>
      </c>
      <c r="M13" s="97"/>
      <c r="N13" s="91"/>
      <c r="O13" s="28">
        <f t="shared" si="0"/>
        <v>0</v>
      </c>
      <c r="P13" s="50" t="e">
        <f>IF(Q13="SI",(O13*B13)/Estandares!K14/Estandares!H8,(O13*B13)/Estandares!K14)</f>
        <v>#DIV/0!</v>
      </c>
      <c r="Q13" s="52" t="str">
        <f>IF(Estandares!H8&gt;1,"SI","")</f>
        <v/>
      </c>
      <c r="R13" s="50" t="e">
        <f>(O13*B13)/Estandares!K14</f>
        <v>#DIV/0!</v>
      </c>
    </row>
    <row r="14" spans="1:18" ht="23.25" thickBot="1" x14ac:dyDescent="0.25">
      <c r="A14" s="48" t="str">
        <f>IF(Estandares!D9="x",Estandares!B9,"BORRAR FILA")</f>
        <v>BORRAR FILA</v>
      </c>
      <c r="B14" s="72" t="e">
        <f>Estandares!G9</f>
        <v>#DIV/0!</v>
      </c>
      <c r="C14" s="75" t="s">
        <v>18</v>
      </c>
      <c r="D14" s="93"/>
      <c r="E14" s="69"/>
      <c r="F14" s="78" t="s">
        <v>19</v>
      </c>
      <c r="G14" s="112"/>
      <c r="H14" s="70"/>
      <c r="I14" s="114" t="s">
        <v>40</v>
      </c>
      <c r="J14" s="95"/>
      <c r="K14" s="89"/>
      <c r="L14" s="116" t="s">
        <v>41</v>
      </c>
      <c r="M14" s="97"/>
      <c r="N14" s="91"/>
      <c r="O14" s="28">
        <f t="shared" si="0"/>
        <v>0</v>
      </c>
      <c r="P14" s="50" t="e">
        <f>IF(Q14="SI",(O14*B14)/Estandares!K14/Estandares!H10,(O14*B14)/Estandares!K14)</f>
        <v>#DIV/0!</v>
      </c>
      <c r="Q14" s="52" t="str">
        <f>IF(Estandares!H10&gt;1,"SI","")</f>
        <v/>
      </c>
      <c r="R14" s="50" t="e">
        <f>(O14*B14)/Estandares!K14</f>
        <v>#DIV/0!</v>
      </c>
    </row>
    <row r="15" spans="1:18" ht="23.25" thickBot="1" x14ac:dyDescent="0.25">
      <c r="A15" s="48" t="str">
        <f>IF(Estandares!D10="x",Estandares!B10,"BORRAR FILA")</f>
        <v>BORRAR FILA</v>
      </c>
      <c r="B15" s="72" t="e">
        <f>Estandares!G10</f>
        <v>#DIV/0!</v>
      </c>
      <c r="C15" s="75" t="s">
        <v>18</v>
      </c>
      <c r="D15" s="93"/>
      <c r="E15" s="69"/>
      <c r="F15" s="78" t="s">
        <v>19</v>
      </c>
      <c r="G15" s="112"/>
      <c r="H15" s="70"/>
      <c r="I15" s="114" t="s">
        <v>40</v>
      </c>
      <c r="J15" s="95"/>
      <c r="K15" s="89"/>
      <c r="L15" s="116" t="s">
        <v>41</v>
      </c>
      <c r="M15" s="97"/>
      <c r="N15" s="91"/>
      <c r="O15" s="28">
        <f t="shared" si="0"/>
        <v>0</v>
      </c>
      <c r="P15" s="50" t="e">
        <f>IF(Q15="SI",(O15*B15)/Estandares!K14/Estandares!H11,(O15*B15)/Estandares!K14)</f>
        <v>#DIV/0!</v>
      </c>
      <c r="Q15" s="52" t="str">
        <f>IF(Estandares!H11&gt;1,"SI","")</f>
        <v/>
      </c>
      <c r="R15" s="50" t="e">
        <f>(O15*B15)/Estandares!K14</f>
        <v>#DIV/0!</v>
      </c>
    </row>
    <row r="16" spans="1:18" ht="23.25" thickBot="1" x14ac:dyDescent="0.25">
      <c r="A16" s="48" t="str">
        <f>IF(Estandares!D11="x",Estandares!B11,"BORRAR FILA")</f>
        <v>BORRAR FILA</v>
      </c>
      <c r="B16" s="72" t="e">
        <f>Estandares!G11</f>
        <v>#DIV/0!</v>
      </c>
      <c r="C16" s="75" t="s">
        <v>18</v>
      </c>
      <c r="D16" s="93"/>
      <c r="E16" s="69"/>
      <c r="F16" s="78" t="s">
        <v>19</v>
      </c>
      <c r="G16" s="112"/>
      <c r="H16" s="70"/>
      <c r="I16" s="114" t="s">
        <v>40</v>
      </c>
      <c r="J16" s="95"/>
      <c r="K16" s="89"/>
      <c r="L16" s="116" t="s">
        <v>41</v>
      </c>
      <c r="M16" s="97"/>
      <c r="N16" s="91"/>
      <c r="O16" s="28">
        <f t="shared" si="0"/>
        <v>0</v>
      </c>
      <c r="P16" s="50" t="e">
        <f>IF(Q16="SI",(O16*B16)/Estandares!K14/Estandares!H12,(O16*B16)/Estandares!K14)</f>
        <v>#DIV/0!</v>
      </c>
      <c r="Q16" s="52" t="str">
        <f>IF(Estandares!H12&gt;1,"SI","")</f>
        <v/>
      </c>
      <c r="R16" s="50" t="e">
        <f>(O16*B16)/Estandares!K14</f>
        <v>#DIV/0!</v>
      </c>
    </row>
    <row r="17" spans="1:18" ht="23.25" thickBot="1" x14ac:dyDescent="0.25">
      <c r="A17" s="48" t="str">
        <f>IF(Estandares!D12="x",Estandares!B12,"BORRAR FILA")</f>
        <v>BORRAR FILA</v>
      </c>
      <c r="B17" s="72" t="e">
        <f>Estandares!G12</f>
        <v>#DIV/0!</v>
      </c>
      <c r="C17" s="75" t="s">
        <v>18</v>
      </c>
      <c r="D17" s="93"/>
      <c r="E17" s="69"/>
      <c r="F17" s="78" t="s">
        <v>19</v>
      </c>
      <c r="G17" s="112"/>
      <c r="H17" s="70"/>
      <c r="I17" s="114" t="s">
        <v>40</v>
      </c>
      <c r="J17" s="95"/>
      <c r="K17" s="89"/>
      <c r="L17" s="116" t="s">
        <v>41</v>
      </c>
      <c r="M17" s="97"/>
      <c r="N17" s="91"/>
      <c r="O17" s="28">
        <f t="shared" si="0"/>
        <v>0</v>
      </c>
      <c r="P17" s="50" t="e">
        <f>IF(Q17="SI",(O17*B17)/Estandares!K14/Estandares!H13,(O17*B17)/Estandares!K14)</f>
        <v>#DIV/0!</v>
      </c>
      <c r="Q17" s="52" t="str">
        <f>IF(Estandares!H13&gt;1,"SI","")</f>
        <v/>
      </c>
      <c r="R17" s="50" t="e">
        <f>(O17*B17)/Estandares!K14</f>
        <v>#DIV/0!</v>
      </c>
    </row>
    <row r="18" spans="1:18" ht="23.25" thickBot="1" x14ac:dyDescent="0.25">
      <c r="A18" s="48" t="str">
        <f>IF(Estandares!D13="x",Estandares!B13,"BORRAR FILA")</f>
        <v>BORRAR FILA</v>
      </c>
      <c r="B18" s="72" t="e">
        <f>Estandares!G13</f>
        <v>#DIV/0!</v>
      </c>
      <c r="C18" s="75" t="s">
        <v>18</v>
      </c>
      <c r="D18" s="93"/>
      <c r="E18" s="69"/>
      <c r="F18" s="78" t="s">
        <v>19</v>
      </c>
      <c r="G18" s="112"/>
      <c r="H18" s="70"/>
      <c r="I18" s="114" t="s">
        <v>40</v>
      </c>
      <c r="J18" s="95"/>
      <c r="K18" s="89"/>
      <c r="L18" s="116" t="s">
        <v>41</v>
      </c>
      <c r="M18" s="97"/>
      <c r="N18" s="91"/>
      <c r="O18" s="28">
        <f t="shared" si="0"/>
        <v>0</v>
      </c>
      <c r="P18" s="50" t="e">
        <f>IF(Q18="SI",(O18*B18)/Estandares!K14/Estandares!H20,(O18*B18)/Estandares!K14)</f>
        <v>#DIV/0!</v>
      </c>
      <c r="Q18" s="52" t="str">
        <f>IF(Estandares!H20&gt;1,"SI","")</f>
        <v/>
      </c>
      <c r="R18" s="50" t="e">
        <f>(O18*B18)/Estandares!K14</f>
        <v>#DIV/0!</v>
      </c>
    </row>
    <row r="19" spans="1:18" ht="23.25" thickBot="1" x14ac:dyDescent="0.25">
      <c r="A19" s="48" t="str">
        <f>IF(Estandares!D14="x",Estandares!B14,"BORRAR FILA")</f>
        <v>BORRAR FILA</v>
      </c>
      <c r="B19" s="72" t="e">
        <f>Estandares!G14</f>
        <v>#DIV/0!</v>
      </c>
      <c r="C19" s="75" t="s">
        <v>18</v>
      </c>
      <c r="D19" s="93"/>
      <c r="E19" s="69"/>
      <c r="F19" s="78" t="s">
        <v>19</v>
      </c>
      <c r="G19" s="112"/>
      <c r="H19" s="70"/>
      <c r="I19" s="114" t="s">
        <v>40</v>
      </c>
      <c r="J19" s="95"/>
      <c r="K19" s="89"/>
      <c r="L19" s="116" t="s">
        <v>41</v>
      </c>
      <c r="M19" s="97"/>
      <c r="N19" s="91"/>
      <c r="O19" s="28">
        <f t="shared" si="0"/>
        <v>0</v>
      </c>
      <c r="P19" s="50" t="e">
        <f>IF(Q19="SI",(O19*B19)/Estandares!K14/Estandares!H21,(O19*B19)/Estandares!K14)</f>
        <v>#DIV/0!</v>
      </c>
      <c r="Q19" s="52" t="str">
        <f>IF(Estandares!H21&gt;1,"SI","")</f>
        <v/>
      </c>
      <c r="R19" s="50" t="e">
        <f>(O19*B19)/Estandares!K14</f>
        <v>#DIV/0!</v>
      </c>
    </row>
    <row r="20" spans="1:18" ht="23.25" thickBot="1" x14ac:dyDescent="0.25">
      <c r="A20" s="48" t="str">
        <f>IF(Estandares!D15="x",Estandares!B15,"BORRAR FILA")</f>
        <v>BORRAR FILA</v>
      </c>
      <c r="B20" s="72" t="e">
        <f>Estandares!G15</f>
        <v>#DIV/0!</v>
      </c>
      <c r="C20" s="75" t="s">
        <v>18</v>
      </c>
      <c r="D20" s="93"/>
      <c r="E20" s="69"/>
      <c r="F20" s="78" t="s">
        <v>19</v>
      </c>
      <c r="G20" s="112"/>
      <c r="H20" s="70"/>
      <c r="I20" s="114" t="s">
        <v>40</v>
      </c>
      <c r="J20" s="95"/>
      <c r="K20" s="89"/>
      <c r="L20" s="116" t="s">
        <v>41</v>
      </c>
      <c r="M20" s="97"/>
      <c r="N20" s="91"/>
      <c r="O20" s="28">
        <f t="shared" si="0"/>
        <v>0</v>
      </c>
      <c r="P20" s="50" t="e">
        <f>IF(Q20="SI",(O20*B20)/Estandares!K14/Estandares!H22,(O20*B20)/Estandares!K14)</f>
        <v>#DIV/0!</v>
      </c>
      <c r="Q20" s="52" t="str">
        <f>IF(Estandares!H22&gt;1,"SI","")</f>
        <v/>
      </c>
      <c r="R20" s="50" t="e">
        <f>(O20*B20)/Estandares!K14</f>
        <v>#DIV/0!</v>
      </c>
    </row>
    <row r="21" spans="1:18" ht="23.25" thickBot="1" x14ac:dyDescent="0.25">
      <c r="A21" s="48" t="str">
        <f>IF(Estandares!D16="x",Estandares!B16,"BORRAR FILA")</f>
        <v>BORRAR FILA</v>
      </c>
      <c r="B21" s="72" t="e">
        <f>Estandares!G16</f>
        <v>#DIV/0!</v>
      </c>
      <c r="C21" s="75" t="s">
        <v>18</v>
      </c>
      <c r="D21" s="93"/>
      <c r="E21" s="69"/>
      <c r="F21" s="78" t="s">
        <v>19</v>
      </c>
      <c r="G21" s="112"/>
      <c r="H21" s="70"/>
      <c r="I21" s="114" t="s">
        <v>40</v>
      </c>
      <c r="J21" s="95"/>
      <c r="K21" s="89"/>
      <c r="L21" s="116" t="s">
        <v>41</v>
      </c>
      <c r="M21" s="97"/>
      <c r="N21" s="91"/>
      <c r="O21" s="28">
        <f t="shared" si="0"/>
        <v>0</v>
      </c>
      <c r="P21" s="50" t="e">
        <f>IF(Q21="SI",(O21*B21)/Estandares!K14/Estandares!H23,(O21*B21)/Estandares!K14)</f>
        <v>#DIV/0!</v>
      </c>
      <c r="Q21" s="52" t="str">
        <f>IF(Estandares!H23&gt;1,"SI","")</f>
        <v/>
      </c>
      <c r="R21" s="50" t="e">
        <f>(O21*B21)/Estandares!K14</f>
        <v>#DIV/0!</v>
      </c>
    </row>
    <row r="22" spans="1:18" ht="23.25" thickBot="1" x14ac:dyDescent="0.25">
      <c r="A22" s="48" t="str">
        <f>IF(Estandares!D17="x",Estandares!B17,"BORRAR FILA")</f>
        <v>BORRAR FILA</v>
      </c>
      <c r="B22" s="72" t="e">
        <f>Estandares!G17</f>
        <v>#DIV/0!</v>
      </c>
      <c r="C22" s="75" t="s">
        <v>18</v>
      </c>
      <c r="D22" s="93"/>
      <c r="E22" s="69"/>
      <c r="F22" s="78" t="s">
        <v>19</v>
      </c>
      <c r="G22" s="112"/>
      <c r="H22" s="70"/>
      <c r="I22" s="114" t="s">
        <v>40</v>
      </c>
      <c r="J22" s="95"/>
      <c r="K22" s="89"/>
      <c r="L22" s="116" t="s">
        <v>41</v>
      </c>
      <c r="M22" s="97"/>
      <c r="N22" s="91"/>
      <c r="O22" s="28">
        <f t="shared" si="0"/>
        <v>0</v>
      </c>
      <c r="P22" s="50" t="e">
        <f>IF(Q22="SI",(O22*B22)/Estandares!K14/Estandares!H28,(O22*B22)/Estandares!K14)</f>
        <v>#DIV/0!</v>
      </c>
      <c r="Q22" s="52" t="str">
        <f>IF(Estandares!H28&gt;1,"SI","")</f>
        <v/>
      </c>
      <c r="R22" s="50" t="e">
        <f>(O22*B22)/Estandares!K14</f>
        <v>#DIV/0!</v>
      </c>
    </row>
    <row r="23" spans="1:18" ht="23.25" thickBot="1" x14ac:dyDescent="0.25">
      <c r="A23" s="48" t="str">
        <f>IF(Estandares!D18="x",Estandares!B18,"BORRAR FILA")</f>
        <v>BORRAR FILA</v>
      </c>
      <c r="B23" s="72" t="e">
        <f>Estandares!G18</f>
        <v>#DIV/0!</v>
      </c>
      <c r="C23" s="75" t="s">
        <v>18</v>
      </c>
      <c r="D23" s="93"/>
      <c r="E23" s="69"/>
      <c r="F23" s="78" t="s">
        <v>19</v>
      </c>
      <c r="G23" s="112"/>
      <c r="H23" s="70"/>
      <c r="I23" s="114" t="s">
        <v>40</v>
      </c>
      <c r="J23" s="95"/>
      <c r="K23" s="89"/>
      <c r="L23" s="116" t="s">
        <v>41</v>
      </c>
      <c r="M23" s="97"/>
      <c r="N23" s="91"/>
      <c r="O23" s="28">
        <f t="shared" si="0"/>
        <v>0</v>
      </c>
      <c r="P23" s="50" t="e">
        <f>IF(Q23="SI",(O23*B23)/Estandares!K14/Estandares!H29,(O23*B23)/Estandares!K14)</f>
        <v>#DIV/0!</v>
      </c>
      <c r="Q23" s="52" t="str">
        <f>IF(Estandares!H29&gt;1,"SI","")</f>
        <v/>
      </c>
      <c r="R23" s="50" t="e">
        <f>(O23*B23)/Estandares!K14</f>
        <v>#DIV/0!</v>
      </c>
    </row>
    <row r="24" spans="1:18" ht="23.25" thickBot="1" x14ac:dyDescent="0.25">
      <c r="A24" s="48" t="str">
        <f>IF(Estandares!D19="x",Estandares!B19,"BORRAR FILA")</f>
        <v>BORRAR FILA</v>
      </c>
      <c r="B24" s="72" t="e">
        <f>Estandares!G19</f>
        <v>#DIV/0!</v>
      </c>
      <c r="C24" s="75" t="s">
        <v>18</v>
      </c>
      <c r="D24" s="93"/>
      <c r="E24" s="69"/>
      <c r="F24" s="78" t="s">
        <v>19</v>
      </c>
      <c r="G24" s="112"/>
      <c r="H24" s="70"/>
      <c r="I24" s="114" t="s">
        <v>40</v>
      </c>
      <c r="J24" s="95"/>
      <c r="K24" s="89"/>
      <c r="L24" s="116" t="s">
        <v>41</v>
      </c>
      <c r="M24" s="97"/>
      <c r="N24" s="91"/>
      <c r="O24" s="28">
        <f t="shared" si="0"/>
        <v>0</v>
      </c>
      <c r="P24" s="50" t="e">
        <f>IF(Q24="SI",(O24*B24)/Estandares!K14/Estandares!H30,(O24*B24)/Estandares!K14)</f>
        <v>#DIV/0!</v>
      </c>
      <c r="Q24" s="52" t="str">
        <f>IF(Estandares!H30&gt;1,"SI","")</f>
        <v/>
      </c>
      <c r="R24" s="50" t="e">
        <f>(O24*B24)/Estandares!K14</f>
        <v>#DIV/0!</v>
      </c>
    </row>
    <row r="25" spans="1:18" ht="23.25" thickBot="1" x14ac:dyDescent="0.25">
      <c r="A25" s="48" t="str">
        <f>IF(Estandares!D20="x",Estandares!B20,"BORRAR FILA")</f>
        <v>BORRAR FILA</v>
      </c>
      <c r="B25" s="72" t="e">
        <f>Estandares!G20</f>
        <v>#DIV/0!</v>
      </c>
      <c r="C25" s="75" t="s">
        <v>18</v>
      </c>
      <c r="D25" s="93"/>
      <c r="E25" s="69"/>
      <c r="F25" s="78" t="s">
        <v>19</v>
      </c>
      <c r="G25" s="112"/>
      <c r="H25" s="70"/>
      <c r="I25" s="114" t="s">
        <v>40</v>
      </c>
      <c r="J25" s="95"/>
      <c r="K25" s="89"/>
      <c r="L25" s="116" t="s">
        <v>41</v>
      </c>
      <c r="M25" s="97"/>
      <c r="N25" s="91"/>
      <c r="O25" s="28">
        <f t="shared" si="0"/>
        <v>0</v>
      </c>
      <c r="P25" s="50" t="e">
        <f>IF(Q25="SI",(O25*B25)/Estandares!K14/Estandares!H31,(O25*B25)/Estandares!K14)</f>
        <v>#DIV/0!</v>
      </c>
      <c r="Q25" s="52" t="str">
        <f>IF(Estandares!H31&gt;1,"SI","")</f>
        <v/>
      </c>
      <c r="R25" s="50" t="e">
        <f>(O25*B25)/Estandares!K14</f>
        <v>#DIV/0!</v>
      </c>
    </row>
    <row r="26" spans="1:18" ht="23.25" thickBot="1" x14ac:dyDescent="0.25">
      <c r="A26" s="48" t="str">
        <f>IF(Estandares!D21="x",Estandares!B21,"BORRAR FILA")</f>
        <v>BORRAR FILA</v>
      </c>
      <c r="B26" s="72" t="e">
        <f>Estandares!G21</f>
        <v>#DIV/0!</v>
      </c>
      <c r="C26" s="75" t="s">
        <v>18</v>
      </c>
      <c r="D26" s="93"/>
      <c r="E26" s="69"/>
      <c r="F26" s="78" t="s">
        <v>19</v>
      </c>
      <c r="G26" s="112"/>
      <c r="H26" s="70"/>
      <c r="I26" s="114" t="s">
        <v>40</v>
      </c>
      <c r="J26" s="95"/>
      <c r="K26" s="89"/>
      <c r="L26" s="116" t="s">
        <v>41</v>
      </c>
      <c r="M26" s="97"/>
      <c r="N26" s="91"/>
      <c r="O26" s="28">
        <f t="shared" si="0"/>
        <v>0</v>
      </c>
      <c r="P26" s="50" t="e">
        <f>IF(Q26="SI",(O26*B26)/Estandares!K14/Estandares!H32,(O26*B26)/Estandares!K14)</f>
        <v>#DIV/0!</v>
      </c>
      <c r="Q26" s="52" t="str">
        <f>IF(Estandares!H32&gt;1,"SI","")</f>
        <v/>
      </c>
      <c r="R26" s="50" t="e">
        <f>(O26*B26)/Estandares!K14</f>
        <v>#DIV/0!</v>
      </c>
    </row>
    <row r="27" spans="1:18" ht="23.25" thickBot="1" x14ac:dyDescent="0.25">
      <c r="A27" s="48" t="str">
        <f>IF(Estandares!D22="x",Estandares!B22,"BORRAR FILA")</f>
        <v>BORRAR FILA</v>
      </c>
      <c r="B27" s="72" t="e">
        <f>Estandares!G22</f>
        <v>#DIV/0!</v>
      </c>
      <c r="C27" s="75" t="s">
        <v>18</v>
      </c>
      <c r="D27" s="93"/>
      <c r="E27" s="69"/>
      <c r="F27" s="78" t="s">
        <v>19</v>
      </c>
      <c r="G27" s="112"/>
      <c r="H27" s="70"/>
      <c r="I27" s="114" t="s">
        <v>40</v>
      </c>
      <c r="J27" s="95"/>
      <c r="K27" s="89"/>
      <c r="L27" s="116" t="s">
        <v>41</v>
      </c>
      <c r="M27" s="97"/>
      <c r="N27" s="91"/>
      <c r="O27" s="28">
        <f t="shared" si="0"/>
        <v>0</v>
      </c>
      <c r="P27" s="50" t="e">
        <f>IF(Q27="SI",(O27*B27)/Estandares!K14/Estandares!H33,(O27*B27)/Estandares!K14)</f>
        <v>#DIV/0!</v>
      </c>
      <c r="Q27" s="52" t="str">
        <f>IF(Estandares!H33&gt;1,"SI","")</f>
        <v/>
      </c>
      <c r="R27" s="50" t="e">
        <f>(O27*B27)/Estandares!K14</f>
        <v>#DIV/0!</v>
      </c>
    </row>
    <row r="28" spans="1:18" ht="23.25" thickBot="1" x14ac:dyDescent="0.25">
      <c r="A28" s="48" t="str">
        <f>IF(Estandares!D23="x",Estandares!B23,"BORRAR FILA")</f>
        <v>BORRAR FILA</v>
      </c>
      <c r="B28" s="72" t="e">
        <f>Estandares!G23</f>
        <v>#DIV/0!</v>
      </c>
      <c r="C28" s="75" t="s">
        <v>18</v>
      </c>
      <c r="D28" s="93"/>
      <c r="E28" s="69"/>
      <c r="F28" s="78" t="s">
        <v>19</v>
      </c>
      <c r="G28" s="112"/>
      <c r="H28" s="70"/>
      <c r="I28" s="114" t="s">
        <v>40</v>
      </c>
      <c r="J28" s="95"/>
      <c r="K28" s="89"/>
      <c r="L28" s="116" t="s">
        <v>41</v>
      </c>
      <c r="M28" s="97"/>
      <c r="N28" s="91"/>
      <c r="O28" s="28">
        <f t="shared" si="0"/>
        <v>0</v>
      </c>
      <c r="P28" s="50" t="e">
        <f>IF(Q28="SI",(O28*B28)/Estandares!K14/Estandares!H34,(O28*B28)/Estandares!K14)</f>
        <v>#DIV/0!</v>
      </c>
      <c r="Q28" s="52" t="str">
        <f>IF(Estandares!H34&gt;1,"SI","")</f>
        <v/>
      </c>
      <c r="R28" s="50" t="e">
        <f>(O28*B28)/Estandares!K14</f>
        <v>#DIV/0!</v>
      </c>
    </row>
    <row r="29" spans="1:18" ht="23.25" thickBot="1" x14ac:dyDescent="0.25">
      <c r="A29" s="48" t="str">
        <f>IF(Estandares!D24="x",Estandares!B24,"BORRAR FILA")</f>
        <v>BORRAR FILA</v>
      </c>
      <c r="B29" s="72" t="e">
        <f>Estandares!G24</f>
        <v>#DIV/0!</v>
      </c>
      <c r="C29" s="75" t="s">
        <v>18</v>
      </c>
      <c r="D29" s="93"/>
      <c r="E29" s="69"/>
      <c r="F29" s="78" t="s">
        <v>19</v>
      </c>
      <c r="G29" s="112"/>
      <c r="H29" s="70"/>
      <c r="I29" s="114" t="s">
        <v>40</v>
      </c>
      <c r="J29" s="95"/>
      <c r="K29" s="89"/>
      <c r="L29" s="116" t="s">
        <v>41</v>
      </c>
      <c r="M29" s="97"/>
      <c r="N29" s="91"/>
      <c r="O29" s="28">
        <f t="shared" si="0"/>
        <v>0</v>
      </c>
      <c r="P29" s="50" t="e">
        <f>IF(Q29="SI",(O29*B29)/Estandares!K14/Estandares!H35,(O29*B29)/Estandares!K14)</f>
        <v>#DIV/0!</v>
      </c>
      <c r="Q29" s="52" t="str">
        <f>IF(Estandares!H35&gt;1,"SI","")</f>
        <v/>
      </c>
      <c r="R29" s="50" t="e">
        <f>(O29*B29)/Estandares!K14</f>
        <v>#DIV/0!</v>
      </c>
    </row>
    <row r="30" spans="1:18" ht="23.25" thickBot="1" x14ac:dyDescent="0.25">
      <c r="A30" s="48" t="str">
        <f>IF(Estandares!D25="x",Estandares!B25,"BORRAR FILA")</f>
        <v>BORRAR FILA</v>
      </c>
      <c r="B30" s="72" t="e">
        <f>Estandares!G25</f>
        <v>#DIV/0!</v>
      </c>
      <c r="C30" s="75" t="s">
        <v>18</v>
      </c>
      <c r="D30" s="93"/>
      <c r="E30" s="69"/>
      <c r="F30" s="78" t="s">
        <v>19</v>
      </c>
      <c r="G30" s="112"/>
      <c r="H30" s="70"/>
      <c r="I30" s="114" t="s">
        <v>40</v>
      </c>
      <c r="J30" s="95"/>
      <c r="K30" s="89"/>
      <c r="L30" s="116" t="s">
        <v>41</v>
      </c>
      <c r="M30" s="97"/>
      <c r="N30" s="91"/>
      <c r="O30" s="28">
        <f t="shared" si="0"/>
        <v>0</v>
      </c>
      <c r="P30" s="50" t="e">
        <f>IF(Q30="SI",(O30*B30)/Estandares!K14/Estandares!H36,(O30*B30)/Estandares!K14)</f>
        <v>#DIV/0!</v>
      </c>
      <c r="Q30" s="52" t="str">
        <f>IF(Estandares!H36&gt;1,"SI","")</f>
        <v/>
      </c>
      <c r="R30" s="50" t="e">
        <f>(O30*B30)/Estandares!K14</f>
        <v>#DIV/0!</v>
      </c>
    </row>
    <row r="31" spans="1:18" ht="23.25" thickBot="1" x14ac:dyDescent="0.25">
      <c r="A31" s="48" t="str">
        <f>IF(Estandares!D26="x",Estandares!B26,"BORRAR FILA")</f>
        <v>BORRAR FILA</v>
      </c>
      <c r="B31" s="72" t="e">
        <f>Estandares!G26</f>
        <v>#DIV/0!</v>
      </c>
      <c r="C31" s="75" t="s">
        <v>18</v>
      </c>
      <c r="D31" s="93"/>
      <c r="E31" s="69"/>
      <c r="F31" s="78" t="s">
        <v>19</v>
      </c>
      <c r="G31" s="112"/>
      <c r="H31" s="70"/>
      <c r="I31" s="114" t="s">
        <v>40</v>
      </c>
      <c r="J31" s="95"/>
      <c r="K31" s="89"/>
      <c r="L31" s="116" t="s">
        <v>41</v>
      </c>
      <c r="M31" s="97"/>
      <c r="N31" s="91"/>
      <c r="O31" s="28">
        <f t="shared" si="0"/>
        <v>0</v>
      </c>
      <c r="P31" s="50" t="e">
        <f>IF(Q31="SI",(O31*B31)/Estandares!K14/Estandares!H37,(O31*B31)/Estandares!K14)</f>
        <v>#DIV/0!</v>
      </c>
      <c r="Q31" s="52" t="str">
        <f>IF(Estandares!H37&gt;1,"SI","")</f>
        <v/>
      </c>
      <c r="R31" s="50" t="e">
        <f>(O31*B31)/Estandares!K14</f>
        <v>#DIV/0!</v>
      </c>
    </row>
    <row r="32" spans="1:18" ht="23.25" thickBot="1" x14ac:dyDescent="0.25">
      <c r="A32" s="48" t="str">
        <f>IF(Estandares!D27="x",Estandares!B27,"BORRAR FILA")</f>
        <v>BORRAR FILA</v>
      </c>
      <c r="B32" s="72" t="e">
        <f>Estandares!G27</f>
        <v>#DIV/0!</v>
      </c>
      <c r="C32" s="75" t="s">
        <v>18</v>
      </c>
      <c r="D32" s="93"/>
      <c r="E32" s="69"/>
      <c r="F32" s="78" t="s">
        <v>19</v>
      </c>
      <c r="G32" s="112"/>
      <c r="H32" s="70"/>
      <c r="I32" s="114" t="s">
        <v>40</v>
      </c>
      <c r="J32" s="95"/>
      <c r="K32" s="89"/>
      <c r="L32" s="116" t="s">
        <v>41</v>
      </c>
      <c r="M32" s="97"/>
      <c r="N32" s="91"/>
      <c r="O32" s="28">
        <f t="shared" si="0"/>
        <v>0</v>
      </c>
      <c r="P32" s="50" t="e">
        <f>IF(Q32="SI",(O32*B32)/Estandares!K14/Estandares!H38,(O32*B32)/Estandares!K14)</f>
        <v>#DIV/0!</v>
      </c>
      <c r="Q32" s="52" t="str">
        <f>IF(Estandares!H38&gt;1,"SI","")</f>
        <v/>
      </c>
      <c r="R32" s="50" t="e">
        <f>(O32*B32)/Estandares!K14</f>
        <v>#DIV/0!</v>
      </c>
    </row>
    <row r="33" spans="1:18" ht="23.25" thickBot="1" x14ac:dyDescent="0.25">
      <c r="A33" s="48" t="str">
        <f>IF(Estandares!D28="x",Estandares!B28,"BORRAR FILA")</f>
        <v>BORRAR FILA</v>
      </c>
      <c r="B33" s="72" t="e">
        <f>Estandares!G28</f>
        <v>#DIV/0!</v>
      </c>
      <c r="C33" s="75" t="s">
        <v>18</v>
      </c>
      <c r="D33" s="93"/>
      <c r="E33" s="69"/>
      <c r="F33" s="78" t="s">
        <v>19</v>
      </c>
      <c r="G33" s="112"/>
      <c r="H33" s="70"/>
      <c r="I33" s="114" t="s">
        <v>40</v>
      </c>
      <c r="J33" s="95"/>
      <c r="K33" s="89"/>
      <c r="L33" s="116" t="s">
        <v>41</v>
      </c>
      <c r="M33" s="97"/>
      <c r="N33" s="91"/>
      <c r="O33" s="28">
        <f t="shared" si="0"/>
        <v>0</v>
      </c>
      <c r="P33" s="50" t="e">
        <f>IF(Q33="SI",(O33*B33)/Estandares!K14/Estandares!H39,(O33*B33)/Estandares!K14)</f>
        <v>#DIV/0!</v>
      </c>
      <c r="Q33" s="52" t="str">
        <f>IF(Estandares!H39&gt;1,"SI","")</f>
        <v/>
      </c>
      <c r="R33" s="50" t="e">
        <f>(O33*B33)/Estandares!K14</f>
        <v>#DIV/0!</v>
      </c>
    </row>
    <row r="34" spans="1:18" ht="23.25" thickBot="1" x14ac:dyDescent="0.25">
      <c r="A34" s="48" t="str">
        <f>IF(Estandares!D29="x",Estandares!B29,"BORRAR FILA")</f>
        <v>BORRAR FILA</v>
      </c>
      <c r="B34" s="72" t="e">
        <f>Estandares!G29</f>
        <v>#DIV/0!</v>
      </c>
      <c r="C34" s="75" t="s">
        <v>18</v>
      </c>
      <c r="D34" s="93"/>
      <c r="E34" s="69"/>
      <c r="F34" s="78" t="s">
        <v>19</v>
      </c>
      <c r="G34" s="112"/>
      <c r="H34" s="70"/>
      <c r="I34" s="114" t="s">
        <v>40</v>
      </c>
      <c r="J34" s="95"/>
      <c r="K34" s="89"/>
      <c r="L34" s="116" t="s">
        <v>41</v>
      </c>
      <c r="M34" s="97"/>
      <c r="N34" s="91"/>
      <c r="O34" s="28">
        <f t="shared" si="0"/>
        <v>0</v>
      </c>
      <c r="P34" s="50" t="e">
        <f>IF(Q34="SI",(O34*B34)/Estandares!K14/Estandares!H40,(O34*B34)/Estandares!K14)</f>
        <v>#DIV/0!</v>
      </c>
      <c r="Q34" s="52" t="str">
        <f>IF(Estandares!H40&gt;1,"SI","")</f>
        <v/>
      </c>
      <c r="R34" s="50" t="e">
        <f>(O34*B34)/Estandares!K14</f>
        <v>#DIV/0!</v>
      </c>
    </row>
    <row r="35" spans="1:18" ht="23.25" thickBot="1" x14ac:dyDescent="0.25">
      <c r="A35" s="48" t="str">
        <f>IF(Estandares!D30="x",Estandares!B30,"BORRAR FILA")</f>
        <v>BORRAR FILA</v>
      </c>
      <c r="B35" s="72" t="e">
        <f>Estandares!G30</f>
        <v>#DIV/0!</v>
      </c>
      <c r="C35" s="75" t="s">
        <v>18</v>
      </c>
      <c r="D35" s="93"/>
      <c r="E35" s="69"/>
      <c r="F35" s="78" t="s">
        <v>19</v>
      </c>
      <c r="G35" s="112"/>
      <c r="H35" s="70"/>
      <c r="I35" s="114" t="s">
        <v>40</v>
      </c>
      <c r="J35" s="95"/>
      <c r="K35" s="89"/>
      <c r="L35" s="116" t="s">
        <v>41</v>
      </c>
      <c r="M35" s="97"/>
      <c r="N35" s="91"/>
      <c r="O35" s="28">
        <f t="shared" si="0"/>
        <v>0</v>
      </c>
      <c r="P35" s="50" t="e">
        <f>IF(Q35="SI",(O35*B35)/Estandares!K14/Estandares!H41,(O35*B35)/Estandares!K14)</f>
        <v>#DIV/0!</v>
      </c>
      <c r="Q35" s="52" t="str">
        <f>IF(Estandares!H41&gt;1,"SI","")</f>
        <v/>
      </c>
      <c r="R35" s="50" t="e">
        <f>(O35*B35)/Estandares!K14</f>
        <v>#DIV/0!</v>
      </c>
    </row>
    <row r="36" spans="1:18" ht="23.25" thickBot="1" x14ac:dyDescent="0.25">
      <c r="A36" s="48" t="str">
        <f>IF(Estandares!D31="x",Estandares!B31,"BORRAR FILA")</f>
        <v>BORRAR FILA</v>
      </c>
      <c r="B36" s="72" t="e">
        <f>Estandares!G31</f>
        <v>#DIV/0!</v>
      </c>
      <c r="C36" s="75" t="s">
        <v>18</v>
      </c>
      <c r="D36" s="93"/>
      <c r="E36" s="69"/>
      <c r="F36" s="78" t="s">
        <v>19</v>
      </c>
      <c r="G36" s="112"/>
      <c r="H36" s="70"/>
      <c r="I36" s="114" t="s">
        <v>40</v>
      </c>
      <c r="J36" s="95"/>
      <c r="K36" s="89"/>
      <c r="L36" s="116" t="s">
        <v>41</v>
      </c>
      <c r="M36" s="97"/>
      <c r="N36" s="91"/>
      <c r="O36" s="28">
        <f t="shared" si="0"/>
        <v>0</v>
      </c>
      <c r="P36" s="50" t="e">
        <f>IF(Q36="SI",(O36*B36)/Estandares!K14/Estandares!H42,(O36*B36)/Estandares!K14)</f>
        <v>#DIV/0!</v>
      </c>
      <c r="Q36" s="52" t="str">
        <f>IF(Estandares!H42&gt;1,"SI","")</f>
        <v/>
      </c>
      <c r="R36" s="50" t="e">
        <f>(O36*B36)/Estandares!K14</f>
        <v>#DIV/0!</v>
      </c>
    </row>
    <row r="37" spans="1:18" ht="23.25" thickBot="1" x14ac:dyDescent="0.25">
      <c r="A37" s="48" t="str">
        <f>IF(Estandares!D32="x",Estandares!B32,"BORRAR FILA")</f>
        <v>BORRAR FILA</v>
      </c>
      <c r="B37" s="72" t="e">
        <f>Estandares!G32</f>
        <v>#DIV/0!</v>
      </c>
      <c r="C37" s="75" t="s">
        <v>18</v>
      </c>
      <c r="D37" s="93"/>
      <c r="E37" s="69"/>
      <c r="F37" s="78" t="s">
        <v>19</v>
      </c>
      <c r="G37" s="112"/>
      <c r="H37" s="70"/>
      <c r="I37" s="114" t="s">
        <v>40</v>
      </c>
      <c r="J37" s="95"/>
      <c r="K37" s="89"/>
      <c r="L37" s="116" t="s">
        <v>41</v>
      </c>
      <c r="M37" s="97"/>
      <c r="N37" s="91"/>
      <c r="O37" s="28">
        <f t="shared" si="0"/>
        <v>0</v>
      </c>
      <c r="P37" s="50" t="e">
        <f>IF(Q37="SI",(O37*B37)/Estandares!K14/Estandares!H43,(O37*B37)/Estandares!K14)</f>
        <v>#DIV/0!</v>
      </c>
      <c r="Q37" s="52" t="str">
        <f>IF(Estandares!H43&gt;1,"SI","")</f>
        <v/>
      </c>
      <c r="R37" s="50" t="e">
        <f>(O37*B37)/Estandares!K14</f>
        <v>#DIV/0!</v>
      </c>
    </row>
    <row r="38" spans="1:18" ht="23.25" thickBot="1" x14ac:dyDescent="0.25">
      <c r="A38" s="48" t="str">
        <f>IF(Estandares!D33="x",Estandares!B33,"BORRAR FILA")</f>
        <v>BORRAR FILA</v>
      </c>
      <c r="B38" s="72" t="e">
        <f>Estandares!G33</f>
        <v>#DIV/0!</v>
      </c>
      <c r="C38" s="75" t="s">
        <v>18</v>
      </c>
      <c r="D38" s="93"/>
      <c r="E38" s="69"/>
      <c r="F38" s="78" t="s">
        <v>19</v>
      </c>
      <c r="G38" s="112"/>
      <c r="H38" s="70"/>
      <c r="I38" s="114" t="s">
        <v>40</v>
      </c>
      <c r="J38" s="95"/>
      <c r="K38" s="89"/>
      <c r="L38" s="116" t="s">
        <v>41</v>
      </c>
      <c r="M38" s="97"/>
      <c r="N38" s="91"/>
      <c r="O38" s="28">
        <f t="shared" si="0"/>
        <v>0</v>
      </c>
      <c r="P38" s="50" t="e">
        <f>IF(Q38="SI",(O38*B38)/Estandares!K14/Estandares!H44,(O38*B38)/Estandares!K14)</f>
        <v>#DIV/0!</v>
      </c>
      <c r="Q38" s="52" t="str">
        <f>IF(Estandares!H44&gt;1,"SI","")</f>
        <v/>
      </c>
      <c r="R38" s="50" t="e">
        <f>(O38*B38)/Estandares!K14</f>
        <v>#DIV/0!</v>
      </c>
    </row>
    <row r="39" spans="1:18" ht="23.25" thickBot="1" x14ac:dyDescent="0.25">
      <c r="A39" s="48" t="str">
        <f>IF(Estandares!D34="x",Estandares!B34,"BORRAR FILA")</f>
        <v>BORRAR FILA</v>
      </c>
      <c r="B39" s="72" t="e">
        <f>Estandares!G34</f>
        <v>#DIV/0!</v>
      </c>
      <c r="C39" s="75" t="s">
        <v>18</v>
      </c>
      <c r="D39" s="93"/>
      <c r="E39" s="69"/>
      <c r="F39" s="78" t="s">
        <v>19</v>
      </c>
      <c r="G39" s="112"/>
      <c r="H39" s="70"/>
      <c r="I39" s="114" t="s">
        <v>40</v>
      </c>
      <c r="J39" s="95"/>
      <c r="K39" s="89"/>
      <c r="L39" s="116" t="s">
        <v>41</v>
      </c>
      <c r="M39" s="97"/>
      <c r="N39" s="91"/>
      <c r="O39" s="28">
        <f t="shared" si="0"/>
        <v>0</v>
      </c>
      <c r="P39" s="50" t="e">
        <f>IF(Q39="SI",(O39*B39)/Estandares!K14/Estandares!H45,(O39*B39)/Estandares!K14)</f>
        <v>#DIV/0!</v>
      </c>
      <c r="Q39" s="52" t="str">
        <f>IF(Estandares!H45&gt;1,"SI","")</f>
        <v/>
      </c>
      <c r="R39" s="50" t="e">
        <f>(O39*B39)/Estandares!K14</f>
        <v>#DIV/0!</v>
      </c>
    </row>
    <row r="40" spans="1:18" ht="23.25" thickBot="1" x14ac:dyDescent="0.25">
      <c r="A40" s="48" t="str">
        <f>IF(Estandares!D35="x",Estandares!B35,"BORRAR FILA")</f>
        <v>BORRAR FILA</v>
      </c>
      <c r="B40" s="72" t="e">
        <f>Estandares!G35</f>
        <v>#DIV/0!</v>
      </c>
      <c r="C40" s="75" t="s">
        <v>18</v>
      </c>
      <c r="D40" s="93"/>
      <c r="E40" s="69"/>
      <c r="F40" s="78" t="s">
        <v>19</v>
      </c>
      <c r="G40" s="112"/>
      <c r="H40" s="70"/>
      <c r="I40" s="114" t="s">
        <v>40</v>
      </c>
      <c r="J40" s="95"/>
      <c r="K40" s="89"/>
      <c r="L40" s="116" t="s">
        <v>41</v>
      </c>
      <c r="M40" s="97"/>
      <c r="N40" s="91"/>
      <c r="O40" s="28">
        <f t="shared" si="0"/>
        <v>0</v>
      </c>
      <c r="P40" s="50" t="e">
        <f>IF(Q40="SI",(O40*B40)/Estandares!K14/Estandares!H46,(O40*B40)/Estandares!K14)</f>
        <v>#DIV/0!</v>
      </c>
      <c r="Q40" s="52" t="str">
        <f>IF(Estandares!H46&gt;1,"SI","")</f>
        <v/>
      </c>
      <c r="R40" s="50" t="e">
        <f>(O40*B40)/Estandares!K14</f>
        <v>#DIV/0!</v>
      </c>
    </row>
    <row r="41" spans="1:18" ht="23.25" thickBot="1" x14ac:dyDescent="0.25">
      <c r="A41" s="48" t="str">
        <f>IF(Estandares!D36="x",Estandares!B36,"BORRAR FILA")</f>
        <v>BORRAR FILA</v>
      </c>
      <c r="B41" s="72" t="e">
        <f>Estandares!G36</f>
        <v>#DIV/0!</v>
      </c>
      <c r="C41" s="75" t="s">
        <v>18</v>
      </c>
      <c r="D41" s="93"/>
      <c r="E41" s="69"/>
      <c r="F41" s="78" t="s">
        <v>19</v>
      </c>
      <c r="G41" s="112"/>
      <c r="H41" s="70"/>
      <c r="I41" s="114" t="s">
        <v>40</v>
      </c>
      <c r="J41" s="95"/>
      <c r="K41" s="89"/>
      <c r="L41" s="116" t="s">
        <v>41</v>
      </c>
      <c r="M41" s="97"/>
      <c r="N41" s="91"/>
      <c r="O41" s="28">
        <f t="shared" si="0"/>
        <v>0</v>
      </c>
      <c r="P41" s="50" t="e">
        <f>IF(Q41="SI",(O41*B41)/Estandares!K14/Estandares!H47,(O41*B41)/Estandares!K14)</f>
        <v>#DIV/0!</v>
      </c>
      <c r="Q41" s="52" t="str">
        <f>IF(Estandares!H47&gt;1,"SI","")</f>
        <v/>
      </c>
      <c r="R41" s="50" t="e">
        <f>(O41*B41)/Estandares!K14</f>
        <v>#DIV/0!</v>
      </c>
    </row>
    <row r="42" spans="1:18" ht="23.25" thickBot="1" x14ac:dyDescent="0.25">
      <c r="A42" s="48" t="str">
        <f>IF(Estandares!D37="x",Estandares!B37,"BORRAR FILA")</f>
        <v>BORRAR FILA</v>
      </c>
      <c r="B42" s="72" t="e">
        <f>Estandares!G37</f>
        <v>#DIV/0!</v>
      </c>
      <c r="C42" s="75" t="s">
        <v>18</v>
      </c>
      <c r="D42" s="93"/>
      <c r="E42" s="69"/>
      <c r="F42" s="78" t="s">
        <v>19</v>
      </c>
      <c r="G42" s="112"/>
      <c r="H42" s="70"/>
      <c r="I42" s="114" t="s">
        <v>40</v>
      </c>
      <c r="J42" s="95"/>
      <c r="K42" s="89"/>
      <c r="L42" s="116" t="s">
        <v>41</v>
      </c>
      <c r="M42" s="97"/>
      <c r="N42" s="91"/>
      <c r="O42" s="28">
        <f t="shared" si="0"/>
        <v>0</v>
      </c>
      <c r="P42" s="50" t="e">
        <f>IF(Q42="SI",(O42*B42)/Estandares!K14/Estandares!H48,(O42*B42)/Estandares!K14)</f>
        <v>#DIV/0!</v>
      </c>
      <c r="Q42" s="52" t="str">
        <f>IF(Estandares!H48&gt;1,"SI","")</f>
        <v/>
      </c>
      <c r="R42" s="50" t="e">
        <f>(O42*B42)/Estandares!K14</f>
        <v>#DIV/0!</v>
      </c>
    </row>
    <row r="43" spans="1:18" ht="23.25" thickBot="1" x14ac:dyDescent="0.25">
      <c r="A43" s="48" t="str">
        <f>IF(Estandares!D38="x",Estandares!B38,"BORRAR FILA")</f>
        <v>BORRAR FILA</v>
      </c>
      <c r="B43" s="72" t="e">
        <f>Estandares!G38</f>
        <v>#DIV/0!</v>
      </c>
      <c r="C43" s="75" t="s">
        <v>18</v>
      </c>
      <c r="D43" s="93"/>
      <c r="E43" s="69"/>
      <c r="F43" s="78" t="s">
        <v>19</v>
      </c>
      <c r="G43" s="112"/>
      <c r="H43" s="70"/>
      <c r="I43" s="114" t="s">
        <v>40</v>
      </c>
      <c r="J43" s="95"/>
      <c r="K43" s="89"/>
      <c r="L43" s="116" t="s">
        <v>41</v>
      </c>
      <c r="M43" s="97"/>
      <c r="N43" s="91"/>
      <c r="O43" s="28">
        <f t="shared" si="0"/>
        <v>0</v>
      </c>
      <c r="P43" s="50" t="e">
        <f>IF(Q43="SI",(O43*B43)/Estandares!K14/Estandares!H49,(O43*B43)/Estandares!K14)</f>
        <v>#DIV/0!</v>
      </c>
      <c r="Q43" s="52" t="str">
        <f>IF(Estandares!H49&gt;1,"SI","")</f>
        <v/>
      </c>
      <c r="R43" s="50" t="e">
        <f>(O43*B43)/Estandares!K14</f>
        <v>#DIV/0!</v>
      </c>
    </row>
    <row r="44" spans="1:18" ht="23.25" thickBot="1" x14ac:dyDescent="0.25">
      <c r="A44" s="48" t="str">
        <f>IF(Estandares!D39="x",Estandares!B39,"BORRAR FILA")</f>
        <v>BORRAR FILA</v>
      </c>
      <c r="B44" s="72" t="e">
        <f>Estandares!G39</f>
        <v>#DIV/0!</v>
      </c>
      <c r="C44" s="75" t="s">
        <v>18</v>
      </c>
      <c r="D44" s="93"/>
      <c r="E44" s="69"/>
      <c r="F44" s="78" t="s">
        <v>19</v>
      </c>
      <c r="G44" s="112"/>
      <c r="H44" s="70"/>
      <c r="I44" s="114" t="s">
        <v>40</v>
      </c>
      <c r="J44" s="95"/>
      <c r="K44" s="89"/>
      <c r="L44" s="116" t="s">
        <v>41</v>
      </c>
      <c r="M44" s="97"/>
      <c r="N44" s="91"/>
      <c r="O44" s="28">
        <f t="shared" si="0"/>
        <v>0</v>
      </c>
      <c r="P44" s="50" t="e">
        <f>IF(Q44="SI",(O44*B44)/Estandares!K14/Estandares!H50,(O44*B44)/Estandares!K14)</f>
        <v>#DIV/0!</v>
      </c>
      <c r="Q44" s="52" t="str">
        <f>IF(Estandares!H50&gt;1,"SI","")</f>
        <v/>
      </c>
      <c r="R44" s="50" t="e">
        <f>(O44*B44)/Estandares!K14</f>
        <v>#DIV/0!</v>
      </c>
    </row>
    <row r="45" spans="1:18" ht="23.25" thickBot="1" x14ac:dyDescent="0.25">
      <c r="A45" s="48" t="str">
        <f>IF(Estandares!D40="x",Estandares!B40,"BORRAR FILA")</f>
        <v>BORRAR FILA</v>
      </c>
      <c r="B45" s="72" t="e">
        <f>Estandares!G40</f>
        <v>#DIV/0!</v>
      </c>
      <c r="C45" s="75" t="s">
        <v>18</v>
      </c>
      <c r="D45" s="93"/>
      <c r="E45" s="69"/>
      <c r="F45" s="78" t="s">
        <v>19</v>
      </c>
      <c r="G45" s="112"/>
      <c r="H45" s="70"/>
      <c r="I45" s="114" t="s">
        <v>40</v>
      </c>
      <c r="J45" s="95"/>
      <c r="K45" s="89"/>
      <c r="L45" s="116" t="s">
        <v>41</v>
      </c>
      <c r="M45" s="97"/>
      <c r="N45" s="91"/>
      <c r="O45" s="28">
        <f t="shared" si="0"/>
        <v>0</v>
      </c>
      <c r="P45" s="50" t="e">
        <f>IF(Q45="SI",(O45*B45)/Estandares!K14/Estandares!H51,(O45*B45)/Estandares!K14)</f>
        <v>#DIV/0!</v>
      </c>
      <c r="Q45" s="52" t="str">
        <f>IF(Estandares!H51&gt;1,"SI","")</f>
        <v/>
      </c>
      <c r="R45" s="50" t="e">
        <f>(O45*B45)/Estandares!K14</f>
        <v>#DIV/0!</v>
      </c>
    </row>
    <row r="46" spans="1:18" ht="23.25" thickBot="1" x14ac:dyDescent="0.25">
      <c r="A46" s="48" t="str">
        <f>IF(Estandares!D41="x",Estandares!B41,"BORRAR FILA")</f>
        <v>BORRAR FILA</v>
      </c>
      <c r="B46" s="72" t="e">
        <f>Estandares!G41</f>
        <v>#DIV/0!</v>
      </c>
      <c r="C46" s="75" t="s">
        <v>18</v>
      </c>
      <c r="D46" s="93"/>
      <c r="E46" s="69"/>
      <c r="F46" s="78" t="s">
        <v>19</v>
      </c>
      <c r="G46" s="112"/>
      <c r="H46" s="70"/>
      <c r="I46" s="114" t="s">
        <v>40</v>
      </c>
      <c r="J46" s="95"/>
      <c r="K46" s="89"/>
      <c r="L46" s="116" t="s">
        <v>41</v>
      </c>
      <c r="M46" s="97"/>
      <c r="N46" s="91"/>
      <c r="O46" s="28">
        <f t="shared" si="0"/>
        <v>0</v>
      </c>
      <c r="P46" s="50" t="e">
        <f>IF(Q46="SI",(O46*B46)/Estandares!K14/Estandares!H52,(O46*B46)/Estandares!K14)</f>
        <v>#DIV/0!</v>
      </c>
      <c r="Q46" s="52" t="str">
        <f>IF(Estandares!H52&gt;1,"SI","")</f>
        <v/>
      </c>
      <c r="R46" s="50" t="e">
        <f>(O46*B46)/Estandares!K14</f>
        <v>#DIV/0!</v>
      </c>
    </row>
    <row r="47" spans="1:18" ht="23.25" thickBot="1" x14ac:dyDescent="0.25">
      <c r="A47" s="48" t="str">
        <f>IF(Estandares!D42="x",Estandares!B42,"BORRAR FILA")</f>
        <v>BORRAR FILA</v>
      </c>
      <c r="B47" s="72" t="e">
        <f>Estandares!G42</f>
        <v>#DIV/0!</v>
      </c>
      <c r="C47" s="75" t="s">
        <v>18</v>
      </c>
      <c r="D47" s="93"/>
      <c r="E47" s="69"/>
      <c r="F47" s="78" t="s">
        <v>19</v>
      </c>
      <c r="G47" s="112"/>
      <c r="H47" s="70"/>
      <c r="I47" s="114" t="s">
        <v>40</v>
      </c>
      <c r="J47" s="95"/>
      <c r="K47" s="89"/>
      <c r="L47" s="116" t="s">
        <v>41</v>
      </c>
      <c r="M47" s="97"/>
      <c r="N47" s="91"/>
      <c r="O47" s="28">
        <f t="shared" si="0"/>
        <v>0</v>
      </c>
      <c r="P47" s="50" t="e">
        <f>IF(Q47="SI",(O47*B47)/Estandares!K14/Estandares!H53,(O47*B47)/Estandares!K14)</f>
        <v>#DIV/0!</v>
      </c>
      <c r="Q47" s="52" t="str">
        <f>IF(Estandares!H53&gt;1,"SI","")</f>
        <v/>
      </c>
      <c r="R47" s="50" t="e">
        <f>(O47*B47)/Estandares!K14</f>
        <v>#DIV/0!</v>
      </c>
    </row>
    <row r="48" spans="1:18" ht="23.25" thickBot="1" x14ac:dyDescent="0.25">
      <c r="A48" s="48" t="str">
        <f>IF(Estandares!D43="x",Estandares!B43,"BORRAR FILA")</f>
        <v>BORRAR FILA</v>
      </c>
      <c r="B48" s="72" t="e">
        <f>Estandares!G43</f>
        <v>#DIV/0!</v>
      </c>
      <c r="C48" s="75" t="s">
        <v>18</v>
      </c>
      <c r="D48" s="93"/>
      <c r="E48" s="69"/>
      <c r="F48" s="78" t="s">
        <v>19</v>
      </c>
      <c r="G48" s="112"/>
      <c r="H48" s="70"/>
      <c r="I48" s="114" t="s">
        <v>40</v>
      </c>
      <c r="J48" s="95"/>
      <c r="K48" s="89"/>
      <c r="L48" s="116" t="s">
        <v>41</v>
      </c>
      <c r="M48" s="97"/>
      <c r="N48" s="91"/>
      <c r="O48" s="28">
        <f t="shared" si="0"/>
        <v>0</v>
      </c>
      <c r="P48" s="50" t="e">
        <f>IF(Q48="SI",(O48*B48)/Estandares!K14/Estandares!H54,(O48*B48)/Estandares!K14)</f>
        <v>#DIV/0!</v>
      </c>
      <c r="Q48" s="52" t="str">
        <f>IF(Estandares!H54&gt;1,"SI","")</f>
        <v/>
      </c>
      <c r="R48" s="50" t="e">
        <f>(O48*B48)/Estandares!K14</f>
        <v>#DIV/0!</v>
      </c>
    </row>
    <row r="49" spans="1:18" ht="23.25" thickBot="1" x14ac:dyDescent="0.25">
      <c r="A49" s="48" t="str">
        <f>IF(Estandares!D44="x",Estandares!B44,"BORRAR FILA")</f>
        <v>BORRAR FILA</v>
      </c>
      <c r="B49" s="72" t="e">
        <f>Estandares!G44</f>
        <v>#DIV/0!</v>
      </c>
      <c r="C49" s="75" t="s">
        <v>18</v>
      </c>
      <c r="D49" s="93"/>
      <c r="E49" s="69"/>
      <c r="F49" s="78" t="s">
        <v>19</v>
      </c>
      <c r="G49" s="112"/>
      <c r="H49" s="70"/>
      <c r="I49" s="114" t="s">
        <v>40</v>
      </c>
      <c r="J49" s="95"/>
      <c r="K49" s="89"/>
      <c r="L49" s="116" t="s">
        <v>41</v>
      </c>
      <c r="M49" s="97"/>
      <c r="N49" s="91"/>
      <c r="O49" s="28">
        <f t="shared" si="0"/>
        <v>0</v>
      </c>
      <c r="P49" s="50" t="e">
        <f>IF(Q49="SI",(O49*B49)/Estandares!K14/Estandares!H55,(O49*B49)/Estandares!K14)</f>
        <v>#DIV/0!</v>
      </c>
      <c r="Q49" s="52" t="str">
        <f>IF(Estandares!H55&gt;1,"SI","")</f>
        <v/>
      </c>
      <c r="R49" s="50" t="e">
        <f>(O49*B49)/Estandares!K14</f>
        <v>#DIV/0!</v>
      </c>
    </row>
    <row r="50" spans="1:18" ht="23.25" thickBot="1" x14ac:dyDescent="0.25">
      <c r="A50" s="48" t="str">
        <f>IF(Estandares!D45="x",Estandares!B45,"BORRAR FILA")</f>
        <v>BORRAR FILA</v>
      </c>
      <c r="B50" s="72" t="e">
        <f>Estandares!G45</f>
        <v>#DIV/0!</v>
      </c>
      <c r="C50" s="75" t="s">
        <v>18</v>
      </c>
      <c r="D50" s="93"/>
      <c r="E50" s="69"/>
      <c r="F50" s="78" t="s">
        <v>19</v>
      </c>
      <c r="G50" s="112"/>
      <c r="H50" s="70"/>
      <c r="I50" s="114" t="s">
        <v>40</v>
      </c>
      <c r="J50" s="95"/>
      <c r="K50" s="89"/>
      <c r="L50" s="116" t="s">
        <v>41</v>
      </c>
      <c r="M50" s="97"/>
      <c r="N50" s="91"/>
      <c r="O50" s="28">
        <f t="shared" si="0"/>
        <v>0</v>
      </c>
      <c r="P50" s="50" t="e">
        <f>IF(Q50="SI",(O50*B50)/Estandares!K14/Estandares!H56,(O50*B50)/Estandares!K14)</f>
        <v>#DIV/0!</v>
      </c>
      <c r="Q50" s="52" t="str">
        <f>IF(Estandares!H56&gt;1,"SI","")</f>
        <v/>
      </c>
      <c r="R50" s="50" t="e">
        <f>(O50*B50)/Estandares!K14</f>
        <v>#DIV/0!</v>
      </c>
    </row>
    <row r="51" spans="1:18" ht="23.25" thickBot="1" x14ac:dyDescent="0.25">
      <c r="A51" s="48" t="str">
        <f>IF(Estandares!D46="x",Estandares!B46,"BORRAR FILA")</f>
        <v>BORRAR FILA</v>
      </c>
      <c r="B51" s="72" t="e">
        <f>Estandares!G46</f>
        <v>#DIV/0!</v>
      </c>
      <c r="C51" s="75" t="s">
        <v>18</v>
      </c>
      <c r="D51" s="93"/>
      <c r="E51" s="69"/>
      <c r="F51" s="78" t="s">
        <v>19</v>
      </c>
      <c r="G51" s="112"/>
      <c r="H51" s="70"/>
      <c r="I51" s="114" t="s">
        <v>40</v>
      </c>
      <c r="J51" s="95"/>
      <c r="K51" s="89"/>
      <c r="L51" s="116" t="s">
        <v>41</v>
      </c>
      <c r="M51" s="97"/>
      <c r="N51" s="91"/>
      <c r="O51" s="28">
        <f t="shared" si="0"/>
        <v>0</v>
      </c>
      <c r="P51" s="50" t="e">
        <f>IF(Q51="SI",(O51*B51)/Estandares!K14/Estandares!H57,(O51*B51)/Estandares!K14)</f>
        <v>#DIV/0!</v>
      </c>
      <c r="Q51" s="52" t="str">
        <f>IF(Estandares!H57&gt;1,"SI","")</f>
        <v/>
      </c>
      <c r="R51" s="50" t="e">
        <f>(O51*B51)/Estandares!K14</f>
        <v>#DIV/0!</v>
      </c>
    </row>
    <row r="52" spans="1:18" ht="23.25" thickBot="1" x14ac:dyDescent="0.25">
      <c r="A52" s="48" t="str">
        <f>IF(Estandares!D47="x",Estandares!B47,"BORRAR FILA")</f>
        <v>BORRAR FILA</v>
      </c>
      <c r="B52" s="72" t="e">
        <f>Estandares!G47</f>
        <v>#DIV/0!</v>
      </c>
      <c r="C52" s="75" t="s">
        <v>18</v>
      </c>
      <c r="D52" s="93"/>
      <c r="E52" s="69"/>
      <c r="F52" s="78" t="s">
        <v>19</v>
      </c>
      <c r="G52" s="112"/>
      <c r="H52" s="70"/>
      <c r="I52" s="114" t="s">
        <v>40</v>
      </c>
      <c r="J52" s="95"/>
      <c r="K52" s="89"/>
      <c r="L52" s="116" t="s">
        <v>41</v>
      </c>
      <c r="M52" s="97"/>
      <c r="N52" s="91"/>
      <c r="O52" s="28">
        <f t="shared" si="0"/>
        <v>0</v>
      </c>
      <c r="P52" s="50" t="e">
        <f>IF(Q52="SI",(O52*B52)/Estandares!K14/Estandares!H58,(O52*B52)/Estandares!K14)</f>
        <v>#DIV/0!</v>
      </c>
      <c r="Q52" s="52" t="str">
        <f>IF(Estandares!H58&gt;1,"SI","")</f>
        <v/>
      </c>
      <c r="R52" s="50" t="e">
        <f>(O52*B52)/Estandares!K14</f>
        <v>#DIV/0!</v>
      </c>
    </row>
    <row r="53" spans="1:18" ht="23.25" thickBot="1" x14ac:dyDescent="0.25">
      <c r="A53" s="48" t="str">
        <f>IF(Estandares!D48="x",Estandares!B48,"BORRAR FILA")</f>
        <v>BORRAR FILA</v>
      </c>
      <c r="B53" s="72" t="e">
        <f>Estandares!G48</f>
        <v>#DIV/0!</v>
      </c>
      <c r="C53" s="75" t="s">
        <v>18</v>
      </c>
      <c r="D53" s="93"/>
      <c r="E53" s="69"/>
      <c r="F53" s="78" t="s">
        <v>19</v>
      </c>
      <c r="G53" s="112"/>
      <c r="H53" s="70"/>
      <c r="I53" s="114" t="s">
        <v>40</v>
      </c>
      <c r="J53" s="95"/>
      <c r="K53" s="89"/>
      <c r="L53" s="116" t="s">
        <v>41</v>
      </c>
      <c r="M53" s="97"/>
      <c r="N53" s="91"/>
      <c r="O53" s="28">
        <f t="shared" si="0"/>
        <v>0</v>
      </c>
      <c r="P53" s="50" t="e">
        <f>IF(Q53="SI",(O53*B53)/Estandares!K14/Estandares!H59,(O53*B53)/Estandares!K14)</f>
        <v>#DIV/0!</v>
      </c>
      <c r="Q53" s="52" t="str">
        <f>IF(Estandares!H59&gt;1,"SI","")</f>
        <v/>
      </c>
      <c r="R53" s="50" t="e">
        <f>(O53*B53)/Estandares!K14</f>
        <v>#DIV/0!</v>
      </c>
    </row>
    <row r="54" spans="1:18" ht="23.25" thickBot="1" x14ac:dyDescent="0.25">
      <c r="A54" s="48" t="str">
        <f>IF(Estandares!D49="x",Estandares!B49,"BORRAR FILA")</f>
        <v>BORRAR FILA</v>
      </c>
      <c r="B54" s="72" t="e">
        <f>Estandares!G49</f>
        <v>#DIV/0!</v>
      </c>
      <c r="C54" s="75" t="s">
        <v>18</v>
      </c>
      <c r="D54" s="93"/>
      <c r="E54" s="69"/>
      <c r="F54" s="78" t="s">
        <v>19</v>
      </c>
      <c r="G54" s="112"/>
      <c r="H54" s="70"/>
      <c r="I54" s="114" t="s">
        <v>40</v>
      </c>
      <c r="J54" s="95"/>
      <c r="K54" s="89"/>
      <c r="L54" s="116" t="s">
        <v>41</v>
      </c>
      <c r="M54" s="97"/>
      <c r="N54" s="91"/>
      <c r="O54" s="28">
        <f t="shared" si="0"/>
        <v>0</v>
      </c>
      <c r="P54" s="50" t="e">
        <f>IF(Q54="SI",(O54*B54)/Estandares!K14/Estandares!H60,(O54*B54)/Estandares!K14)</f>
        <v>#DIV/0!</v>
      </c>
      <c r="Q54" s="52" t="str">
        <f>IF(Estandares!H60&gt;1,"SI","")</f>
        <v/>
      </c>
      <c r="R54" s="50" t="e">
        <f>(O54*B54)/Estandares!K14</f>
        <v>#DIV/0!</v>
      </c>
    </row>
    <row r="55" spans="1:18" ht="23.25" thickBot="1" x14ac:dyDescent="0.25">
      <c r="A55" s="48" t="str">
        <f>IF(Estandares!D50="x",Estandares!B50,"BORRAR FILA")</f>
        <v>BORRAR FILA</v>
      </c>
      <c r="B55" s="72" t="e">
        <f>Estandares!G50</f>
        <v>#DIV/0!</v>
      </c>
      <c r="C55" s="75" t="s">
        <v>18</v>
      </c>
      <c r="D55" s="93"/>
      <c r="E55" s="69"/>
      <c r="F55" s="78" t="s">
        <v>19</v>
      </c>
      <c r="G55" s="112"/>
      <c r="H55" s="70"/>
      <c r="I55" s="114" t="s">
        <v>40</v>
      </c>
      <c r="J55" s="95"/>
      <c r="K55" s="89"/>
      <c r="L55" s="116" t="s">
        <v>41</v>
      </c>
      <c r="M55" s="97"/>
      <c r="N55" s="91"/>
      <c r="O55" s="28">
        <f t="shared" si="0"/>
        <v>0</v>
      </c>
      <c r="P55" s="50" t="e">
        <f>IF(Q55="SI",(O55*B55)/Estandares!K14/Estandares!H61,(O55*B55)/Estandares!K14)</f>
        <v>#DIV/0!</v>
      </c>
      <c r="Q55" s="52" t="str">
        <f>IF(Estandares!H61&gt;1,"SI","")</f>
        <v/>
      </c>
      <c r="R55" s="50" t="e">
        <f>(O55*B55)/Estandares!K14</f>
        <v>#DIV/0!</v>
      </c>
    </row>
    <row r="56" spans="1:18" ht="23.25" thickBot="1" x14ac:dyDescent="0.25">
      <c r="A56" s="48" t="str">
        <f>IF(Estandares!D51="x",Estandares!B51,"BORRAR FILA")</f>
        <v>BORRAR FILA</v>
      </c>
      <c r="B56" s="72" t="e">
        <f>Estandares!G51</f>
        <v>#DIV/0!</v>
      </c>
      <c r="C56" s="75" t="s">
        <v>18</v>
      </c>
      <c r="D56" s="93"/>
      <c r="E56" s="69"/>
      <c r="F56" s="78" t="s">
        <v>19</v>
      </c>
      <c r="G56" s="112"/>
      <c r="H56" s="70"/>
      <c r="I56" s="114" t="s">
        <v>40</v>
      </c>
      <c r="J56" s="95"/>
      <c r="K56" s="89"/>
      <c r="L56" s="116" t="s">
        <v>41</v>
      </c>
      <c r="M56" s="97"/>
      <c r="N56" s="91"/>
      <c r="O56" s="28">
        <f t="shared" si="0"/>
        <v>0</v>
      </c>
      <c r="P56" s="50" t="e">
        <f>IF(Q56="SI",(O56*B56)/Estandares!K14/Estandares!H62,(O56*B56)/Estandares!K14)</f>
        <v>#DIV/0!</v>
      </c>
      <c r="Q56" s="52" t="str">
        <f>IF(Estandares!H62&gt;1,"SI","")</f>
        <v/>
      </c>
      <c r="R56" s="50" t="e">
        <f>(O56*B56)/Estandares!K14</f>
        <v>#DIV/0!</v>
      </c>
    </row>
    <row r="57" spans="1:18" ht="23.25" thickBot="1" x14ac:dyDescent="0.25">
      <c r="A57" s="48" t="str">
        <f>IF(Estandares!D52="x",Estandares!B52,"BORRAR FILA")</f>
        <v>BORRAR FILA</v>
      </c>
      <c r="B57" s="72" t="e">
        <f>Estandares!G52</f>
        <v>#DIV/0!</v>
      </c>
      <c r="C57" s="75" t="s">
        <v>18</v>
      </c>
      <c r="D57" s="93"/>
      <c r="E57" s="69"/>
      <c r="F57" s="78" t="s">
        <v>19</v>
      </c>
      <c r="G57" s="112"/>
      <c r="H57" s="70"/>
      <c r="I57" s="114" t="s">
        <v>40</v>
      </c>
      <c r="J57" s="95"/>
      <c r="K57" s="89"/>
      <c r="L57" s="116" t="s">
        <v>41</v>
      </c>
      <c r="M57" s="97"/>
      <c r="N57" s="91"/>
      <c r="O57" s="28">
        <f t="shared" si="0"/>
        <v>0</v>
      </c>
      <c r="P57" s="50" t="e">
        <f>IF(Q57="SI",(O57*B57)/Estandares!K14/Estandares!H63,(O57*B57)/Estandares!K14)</f>
        <v>#DIV/0!</v>
      </c>
      <c r="Q57" s="52" t="str">
        <f>IF(Estandares!H63&gt;1,"SI","")</f>
        <v/>
      </c>
      <c r="R57" s="50" t="e">
        <f>(O57*B57)/Estandares!K14</f>
        <v>#DIV/0!</v>
      </c>
    </row>
    <row r="58" spans="1:18" ht="23.25" thickBot="1" x14ac:dyDescent="0.25">
      <c r="A58" s="48" t="str">
        <f>IF(Estandares!D53="x",Estandares!B53,"BORRAR FILA")</f>
        <v>BORRAR FILA</v>
      </c>
      <c r="B58" s="72" t="e">
        <f>Estandares!G53</f>
        <v>#DIV/0!</v>
      </c>
      <c r="C58" s="75" t="s">
        <v>18</v>
      </c>
      <c r="D58" s="93"/>
      <c r="E58" s="69"/>
      <c r="F58" s="78" t="s">
        <v>19</v>
      </c>
      <c r="G58" s="112"/>
      <c r="H58" s="70"/>
      <c r="I58" s="114" t="s">
        <v>40</v>
      </c>
      <c r="J58" s="95"/>
      <c r="K58" s="89"/>
      <c r="L58" s="116" t="s">
        <v>41</v>
      </c>
      <c r="M58" s="97"/>
      <c r="N58" s="91"/>
      <c r="O58" s="28">
        <f t="shared" si="0"/>
        <v>0</v>
      </c>
      <c r="P58" s="50" t="e">
        <f>IF(Q58="SI",(O58*B58)/Estandares!K14/Estandares!H64,(O58*B58)/Estandares!K14)</f>
        <v>#DIV/0!</v>
      </c>
      <c r="Q58" s="52" t="str">
        <f>IF(Estandares!H64&gt;1,"SI","")</f>
        <v/>
      </c>
      <c r="R58" s="50" t="e">
        <f>(O58*B58)/Estandares!K14</f>
        <v>#DIV/0!</v>
      </c>
    </row>
    <row r="59" spans="1:18" ht="23.25" thickBot="1" x14ac:dyDescent="0.25">
      <c r="A59" s="48" t="str">
        <f>IF(Estandares!D54="x",Estandares!B54,"BORRAR FILA")</f>
        <v>BORRAR FILA</v>
      </c>
      <c r="B59" s="72" t="e">
        <f>Estandares!G54</f>
        <v>#DIV/0!</v>
      </c>
      <c r="C59" s="75" t="s">
        <v>18</v>
      </c>
      <c r="D59" s="93"/>
      <c r="E59" s="69"/>
      <c r="F59" s="78" t="s">
        <v>19</v>
      </c>
      <c r="G59" s="112"/>
      <c r="H59" s="70"/>
      <c r="I59" s="114" t="s">
        <v>40</v>
      </c>
      <c r="J59" s="95"/>
      <c r="K59" s="89"/>
      <c r="L59" s="116" t="s">
        <v>41</v>
      </c>
      <c r="M59" s="97"/>
      <c r="N59" s="91"/>
      <c r="O59" s="28">
        <f t="shared" si="0"/>
        <v>0</v>
      </c>
      <c r="P59" s="50" t="e">
        <f>IF(Q59="SI",(O59*B59)/Estandares!K14/Estandares!H65,(O59*B59)/Estandares!K14)</f>
        <v>#DIV/0!</v>
      </c>
      <c r="Q59" s="52" t="str">
        <f>IF(Estandares!H65&gt;1,"SI","")</f>
        <v/>
      </c>
      <c r="R59" s="50" t="e">
        <f>(O59*B59)/Estandares!K14</f>
        <v>#DIV/0!</v>
      </c>
    </row>
    <row r="60" spans="1:18" ht="23.25" thickBot="1" x14ac:dyDescent="0.25">
      <c r="A60" s="48" t="str">
        <f>IF(Estandares!D55="x",Estandares!B55,"BORRAR FILA")</f>
        <v>BORRAR FILA</v>
      </c>
      <c r="B60" s="72" t="e">
        <f>Estandares!G55</f>
        <v>#DIV/0!</v>
      </c>
      <c r="C60" s="75" t="s">
        <v>18</v>
      </c>
      <c r="D60" s="93"/>
      <c r="E60" s="69"/>
      <c r="F60" s="78" t="s">
        <v>19</v>
      </c>
      <c r="G60" s="112"/>
      <c r="H60" s="70"/>
      <c r="I60" s="114" t="s">
        <v>40</v>
      </c>
      <c r="J60" s="95"/>
      <c r="K60" s="89"/>
      <c r="L60" s="116" t="s">
        <v>41</v>
      </c>
      <c r="M60" s="97"/>
      <c r="N60" s="91"/>
      <c r="O60" s="28">
        <f t="shared" si="0"/>
        <v>0</v>
      </c>
      <c r="P60" s="50" t="e">
        <f>IF(Q60="SI",(O60*B60)/Estandares!K14/Estandares!H66,(O60*B60)/Estandares!K14)</f>
        <v>#DIV/0!</v>
      </c>
      <c r="Q60" s="52" t="str">
        <f>IF(Estandares!H66&gt;1,"SI","")</f>
        <v/>
      </c>
      <c r="R60" s="50" t="e">
        <f>(O60*B60)/Estandares!K14</f>
        <v>#DIV/0!</v>
      </c>
    </row>
    <row r="61" spans="1:18" ht="23.25" thickBot="1" x14ac:dyDescent="0.25">
      <c r="A61" s="48" t="str">
        <f>IF(Estandares!D56="x",Estandares!B56,"BORRAR FILA")</f>
        <v>BORRAR FILA</v>
      </c>
      <c r="B61" s="72" t="e">
        <f>Estandares!G56</f>
        <v>#DIV/0!</v>
      </c>
      <c r="C61" s="75" t="s">
        <v>18</v>
      </c>
      <c r="D61" s="93"/>
      <c r="E61" s="69"/>
      <c r="F61" s="78" t="s">
        <v>19</v>
      </c>
      <c r="G61" s="112"/>
      <c r="H61" s="70"/>
      <c r="I61" s="114" t="s">
        <v>40</v>
      </c>
      <c r="J61" s="95"/>
      <c r="K61" s="89"/>
      <c r="L61" s="116" t="s">
        <v>41</v>
      </c>
      <c r="M61" s="97"/>
      <c r="N61" s="91"/>
      <c r="O61" s="28">
        <f t="shared" si="0"/>
        <v>0</v>
      </c>
      <c r="P61" s="50" t="e">
        <f>IF(Q61="SI",(O61*B61)/Estandares!K14/Estandares!H67,(O61*B61)/Estandares!K14)</f>
        <v>#DIV/0!</v>
      </c>
      <c r="Q61" s="52" t="str">
        <f>IF(Estandares!H67&gt;1,"SI","")</f>
        <v/>
      </c>
      <c r="R61" s="50" t="e">
        <f>(O61*B61)/Estandares!K14</f>
        <v>#DIV/0!</v>
      </c>
    </row>
    <row r="62" spans="1:18" ht="23.25" thickBot="1" x14ac:dyDescent="0.25">
      <c r="A62" s="48" t="str">
        <f>IF(Estandares!D57="x",Estandares!B57,"BORRAR FILA")</f>
        <v>BORRAR FILA</v>
      </c>
      <c r="B62" s="72" t="e">
        <f>Estandares!G57</f>
        <v>#DIV/0!</v>
      </c>
      <c r="C62" s="75" t="s">
        <v>18</v>
      </c>
      <c r="D62" s="93"/>
      <c r="E62" s="69"/>
      <c r="F62" s="78" t="s">
        <v>19</v>
      </c>
      <c r="G62" s="112"/>
      <c r="H62" s="70"/>
      <c r="I62" s="114" t="s">
        <v>40</v>
      </c>
      <c r="J62" s="95"/>
      <c r="K62" s="89"/>
      <c r="L62" s="116" t="s">
        <v>41</v>
      </c>
      <c r="M62" s="97"/>
      <c r="N62" s="91"/>
      <c r="O62" s="28">
        <f t="shared" si="0"/>
        <v>0</v>
      </c>
      <c r="P62" s="50" t="e">
        <f>IF(Q62="SI",(O62*B62)/Estandares!K14/Estandares!H68,(O62*B62)/Estandares!K14)</f>
        <v>#DIV/0!</v>
      </c>
      <c r="Q62" s="52" t="str">
        <f>IF(Estandares!H68&gt;1,"SI","")</f>
        <v/>
      </c>
      <c r="R62" s="50" t="e">
        <f>(O62*B62)/Estandares!K14</f>
        <v>#DIV/0!</v>
      </c>
    </row>
    <row r="63" spans="1:18" ht="23.25" thickBot="1" x14ac:dyDescent="0.25">
      <c r="A63" s="48" t="str">
        <f>IF(Estandares!D58="x",Estandares!B58,"BORRAR FILA")</f>
        <v>BORRAR FILA</v>
      </c>
      <c r="B63" s="72" t="e">
        <f>Estandares!G58</f>
        <v>#DIV/0!</v>
      </c>
      <c r="C63" s="75" t="s">
        <v>18</v>
      </c>
      <c r="D63" s="93"/>
      <c r="E63" s="69"/>
      <c r="F63" s="78" t="s">
        <v>19</v>
      </c>
      <c r="G63" s="112"/>
      <c r="H63" s="70"/>
      <c r="I63" s="114" t="s">
        <v>40</v>
      </c>
      <c r="J63" s="95"/>
      <c r="K63" s="89"/>
      <c r="L63" s="116" t="s">
        <v>41</v>
      </c>
      <c r="M63" s="97"/>
      <c r="N63" s="91"/>
      <c r="O63" s="28">
        <f t="shared" si="0"/>
        <v>0</v>
      </c>
      <c r="P63" s="50" t="e">
        <f>IF(Q63="SI",(O63*B63)/Estandares!K14/Estandares!H69,(O63*B63)/Estandares!K14)</f>
        <v>#DIV/0!</v>
      </c>
      <c r="Q63" s="52" t="str">
        <f>IF(Estandares!H69&gt;1,"SI","")</f>
        <v/>
      </c>
      <c r="R63" s="50" t="e">
        <f>(O63*B63)/Estandares!K14</f>
        <v>#DIV/0!</v>
      </c>
    </row>
    <row r="64" spans="1:18" ht="23.25" thickBot="1" x14ac:dyDescent="0.25">
      <c r="A64" s="48" t="str">
        <f>IF(Estandares!D59="x",Estandares!B59,"BORRAR FILA")</f>
        <v>BORRAR FILA</v>
      </c>
      <c r="B64" s="72" t="e">
        <f>Estandares!G59</f>
        <v>#DIV/0!</v>
      </c>
      <c r="C64" s="75" t="s">
        <v>18</v>
      </c>
      <c r="D64" s="93"/>
      <c r="E64" s="69"/>
      <c r="F64" s="78" t="s">
        <v>19</v>
      </c>
      <c r="G64" s="112"/>
      <c r="H64" s="70"/>
      <c r="I64" s="114" t="s">
        <v>40</v>
      </c>
      <c r="J64" s="95"/>
      <c r="K64" s="89"/>
      <c r="L64" s="116" t="s">
        <v>41</v>
      </c>
      <c r="M64" s="97"/>
      <c r="N64" s="91"/>
      <c r="O64" s="28">
        <f t="shared" si="0"/>
        <v>0</v>
      </c>
      <c r="P64" s="50" t="e">
        <f>IF(Q64="SI",(O64*B64)/Estandares!K14/Estandares!H70,(O64*B64)/Estandares!K14)</f>
        <v>#DIV/0!</v>
      </c>
      <c r="Q64" s="52" t="str">
        <f>IF(Estandares!H70&gt;1,"SI","")</f>
        <v/>
      </c>
      <c r="R64" s="50" t="e">
        <f>(O64*B64)/Estandares!K14</f>
        <v>#DIV/0!</v>
      </c>
    </row>
    <row r="65" spans="1:18" ht="23.25" thickBot="1" x14ac:dyDescent="0.25">
      <c r="A65" s="48" t="str">
        <f>IF(Estandares!D60="x",Estandares!B60,"BORRAR FILA")</f>
        <v>BORRAR FILA</v>
      </c>
      <c r="B65" s="72" t="e">
        <f>Estandares!G60</f>
        <v>#DIV/0!</v>
      </c>
      <c r="C65" s="75" t="s">
        <v>18</v>
      </c>
      <c r="D65" s="93"/>
      <c r="E65" s="69"/>
      <c r="F65" s="78" t="s">
        <v>19</v>
      </c>
      <c r="G65" s="112"/>
      <c r="H65" s="70"/>
      <c r="I65" s="114" t="s">
        <v>40</v>
      </c>
      <c r="J65" s="95"/>
      <c r="K65" s="89"/>
      <c r="L65" s="116" t="s">
        <v>41</v>
      </c>
      <c r="M65" s="97"/>
      <c r="N65" s="91"/>
      <c r="O65" s="28">
        <f t="shared" si="0"/>
        <v>0</v>
      </c>
      <c r="P65" s="50" t="e">
        <f>IF(Q65="SI",(O65*B65)/Estandares!K14/Estandares!H71,(O65*B65)/Estandares!K14)</f>
        <v>#DIV/0!</v>
      </c>
      <c r="Q65" s="52" t="str">
        <f>IF(Estandares!H71&gt;1,"SI","")</f>
        <v/>
      </c>
      <c r="R65" s="50" t="e">
        <f>(O65*B65)/Estandares!K14</f>
        <v>#DIV/0!</v>
      </c>
    </row>
    <row r="66" spans="1:18" ht="23.25" thickBot="1" x14ac:dyDescent="0.25">
      <c r="A66" s="48" t="str">
        <f>IF(Estandares!D61="x",Estandares!B61,"BORRAR FILA")</f>
        <v>BORRAR FILA</v>
      </c>
      <c r="B66" s="72" t="e">
        <f>Estandares!G61</f>
        <v>#DIV/0!</v>
      </c>
      <c r="C66" s="75" t="s">
        <v>18</v>
      </c>
      <c r="D66" s="93"/>
      <c r="E66" s="69"/>
      <c r="F66" s="78" t="s">
        <v>19</v>
      </c>
      <c r="G66" s="112"/>
      <c r="H66" s="70"/>
      <c r="I66" s="114" t="s">
        <v>40</v>
      </c>
      <c r="J66" s="95"/>
      <c r="K66" s="89"/>
      <c r="L66" s="116" t="s">
        <v>41</v>
      </c>
      <c r="M66" s="97"/>
      <c r="N66" s="91"/>
      <c r="O66" s="28">
        <f t="shared" si="0"/>
        <v>0</v>
      </c>
      <c r="P66" s="50" t="e">
        <f>IF(Q66="SI",(O66*B66)/Estandares!K14/Estandares!H72,(O66*B66)/Estandares!K14)</f>
        <v>#DIV/0!</v>
      </c>
      <c r="Q66" s="52" t="str">
        <f>IF(Estandares!H72&gt;1,"SI","")</f>
        <v/>
      </c>
      <c r="R66" s="50" t="e">
        <f>(O66*B66)/Estandares!K14</f>
        <v>#DIV/0!</v>
      </c>
    </row>
    <row r="67" spans="1:18" ht="23.25" thickBot="1" x14ac:dyDescent="0.25">
      <c r="A67" s="48" t="str">
        <f>IF(Estandares!D62="x",Estandares!B62,"BORRAR FILA")</f>
        <v>BORRAR FILA</v>
      </c>
      <c r="B67" s="72" t="e">
        <f>Estandares!G62</f>
        <v>#DIV/0!</v>
      </c>
      <c r="C67" s="75" t="s">
        <v>18</v>
      </c>
      <c r="D67" s="93"/>
      <c r="E67" s="69"/>
      <c r="F67" s="78" t="s">
        <v>19</v>
      </c>
      <c r="G67" s="112"/>
      <c r="H67" s="70"/>
      <c r="I67" s="114" t="s">
        <v>40</v>
      </c>
      <c r="J67" s="95"/>
      <c r="K67" s="89"/>
      <c r="L67" s="116" t="s">
        <v>41</v>
      </c>
      <c r="M67" s="97"/>
      <c r="N67" s="91"/>
      <c r="O67" s="28">
        <f t="shared" si="0"/>
        <v>0</v>
      </c>
      <c r="P67" s="50" t="e">
        <f>IF(Q67="SI",(O67*B67)/Estandares!K14/Estandares!H73,(O67*B67)/Estandares!K14)</f>
        <v>#DIV/0!</v>
      </c>
      <c r="Q67" s="52" t="str">
        <f>IF(Estandares!H73&gt;1,"SI","")</f>
        <v/>
      </c>
      <c r="R67" s="50" t="e">
        <f>(O67*B67)/Estandares!K14</f>
        <v>#DIV/0!</v>
      </c>
    </row>
    <row r="68" spans="1:18" ht="23.25" thickBot="1" x14ac:dyDescent="0.25">
      <c r="A68" s="48" t="str">
        <f>IF(Estandares!D63="x",Estandares!B63,"BORRAR FILA")</f>
        <v>BORRAR FILA</v>
      </c>
      <c r="B68" s="72" t="e">
        <f>Estandares!G63</f>
        <v>#DIV/0!</v>
      </c>
      <c r="C68" s="75" t="s">
        <v>18</v>
      </c>
      <c r="D68" s="93"/>
      <c r="E68" s="69"/>
      <c r="F68" s="78" t="s">
        <v>19</v>
      </c>
      <c r="G68" s="112"/>
      <c r="H68" s="70"/>
      <c r="I68" s="114" t="s">
        <v>40</v>
      </c>
      <c r="J68" s="95"/>
      <c r="K68" s="89"/>
      <c r="L68" s="116" t="s">
        <v>41</v>
      </c>
      <c r="M68" s="97"/>
      <c r="N68" s="91"/>
      <c r="O68" s="28">
        <f t="shared" si="0"/>
        <v>0</v>
      </c>
      <c r="P68" s="50" t="e">
        <f>IF(Q68="SI",(O68*B68)/Estandares!K14/Estandares!H74,(O68*B68)/Estandares!K14)</f>
        <v>#DIV/0!</v>
      </c>
      <c r="Q68" s="52" t="str">
        <f>IF(Estandares!H74&gt;1,"SI","")</f>
        <v/>
      </c>
      <c r="R68" s="50" t="e">
        <f>(O68*B68)/Estandares!K14</f>
        <v>#DIV/0!</v>
      </c>
    </row>
    <row r="69" spans="1:18" ht="23.25" thickBot="1" x14ac:dyDescent="0.25">
      <c r="A69" s="48" t="str">
        <f>IF(Estandares!D64="x",Estandares!B64,"BORRAR FILA")</f>
        <v>BORRAR FILA</v>
      </c>
      <c r="B69" s="72" t="e">
        <f>Estandares!G64</f>
        <v>#DIV/0!</v>
      </c>
      <c r="C69" s="75" t="s">
        <v>18</v>
      </c>
      <c r="D69" s="93"/>
      <c r="E69" s="69"/>
      <c r="F69" s="78" t="s">
        <v>19</v>
      </c>
      <c r="G69" s="112"/>
      <c r="H69" s="70"/>
      <c r="I69" s="114" t="s">
        <v>40</v>
      </c>
      <c r="J69" s="95"/>
      <c r="K69" s="89"/>
      <c r="L69" s="116" t="s">
        <v>41</v>
      </c>
      <c r="M69" s="97"/>
      <c r="N69" s="91"/>
      <c r="O69" s="28">
        <f t="shared" si="0"/>
        <v>0</v>
      </c>
      <c r="P69" s="50" t="e">
        <f>IF(Q69="SI",(O69*B69)/Estandares!K14/Estandares!H75,(O69*B69)/Estandares!K14)</f>
        <v>#DIV/0!</v>
      </c>
      <c r="Q69" s="52" t="str">
        <f>IF(Estandares!H75&gt;1,"SI","")</f>
        <v/>
      </c>
      <c r="R69" s="50" t="e">
        <f>(O69*B69)/Estandares!K14</f>
        <v>#DIV/0!</v>
      </c>
    </row>
    <row r="70" spans="1:18" ht="23.25" thickBot="1" x14ac:dyDescent="0.25">
      <c r="A70" s="48" t="str">
        <f>IF(Estandares!D65="x",Estandares!B65,"BORRAR FILA")</f>
        <v>BORRAR FILA</v>
      </c>
      <c r="B70" s="72" t="e">
        <f>Estandares!G65</f>
        <v>#DIV/0!</v>
      </c>
      <c r="C70" s="75" t="s">
        <v>18</v>
      </c>
      <c r="D70" s="93"/>
      <c r="E70" s="69"/>
      <c r="F70" s="78" t="s">
        <v>19</v>
      </c>
      <c r="G70" s="112"/>
      <c r="H70" s="70"/>
      <c r="I70" s="114" t="s">
        <v>40</v>
      </c>
      <c r="J70" s="95"/>
      <c r="K70" s="89"/>
      <c r="L70" s="116" t="s">
        <v>41</v>
      </c>
      <c r="M70" s="97"/>
      <c r="N70" s="91"/>
      <c r="O70" s="28">
        <f t="shared" si="0"/>
        <v>0</v>
      </c>
      <c r="P70" s="50" t="e">
        <f>IF(Q70="SI",(O70*B70)/Estandares!K14/Estandares!H76,(O70*B70)/Estandares!K14)</f>
        <v>#DIV/0!</v>
      </c>
      <c r="Q70" s="52" t="str">
        <f>IF(Estandares!H76&gt;1,"SI","")</f>
        <v/>
      </c>
      <c r="R70" s="50" t="e">
        <f>(O70*B70)/Estandares!K14</f>
        <v>#DIV/0!</v>
      </c>
    </row>
    <row r="71" spans="1:18" ht="23.25" thickBot="1" x14ac:dyDescent="0.25">
      <c r="A71" s="48" t="str">
        <f>IF(Estandares!D66="x",Estandares!B66,"BORRAR FILA")</f>
        <v>BORRAR FILA</v>
      </c>
      <c r="B71" s="72" t="e">
        <f>Estandares!G66</f>
        <v>#DIV/0!</v>
      </c>
      <c r="C71" s="75" t="s">
        <v>18</v>
      </c>
      <c r="D71" s="93"/>
      <c r="E71" s="69"/>
      <c r="F71" s="78" t="s">
        <v>19</v>
      </c>
      <c r="G71" s="112"/>
      <c r="H71" s="70"/>
      <c r="I71" s="114" t="s">
        <v>40</v>
      </c>
      <c r="J71" s="95"/>
      <c r="K71" s="89"/>
      <c r="L71" s="116" t="s">
        <v>41</v>
      </c>
      <c r="M71" s="97"/>
      <c r="N71" s="91"/>
      <c r="O71" s="28">
        <f t="shared" si="0"/>
        <v>0</v>
      </c>
      <c r="P71" s="50" t="e">
        <f>IF(Q71="SI",(O71*B71)/Estandares!K14/Estandares!H77,(O71*B71)/Estandares!K14)</f>
        <v>#DIV/0!</v>
      </c>
      <c r="Q71" s="52" t="str">
        <f>IF(Estandares!H77&gt;1,"SI","")</f>
        <v/>
      </c>
      <c r="R71" s="50" t="e">
        <f>(O71*B71)/Estandares!K14</f>
        <v>#DIV/0!</v>
      </c>
    </row>
    <row r="72" spans="1:18" ht="23.25" thickBot="1" x14ac:dyDescent="0.25">
      <c r="A72" s="48" t="str">
        <f>IF(Estandares!D67="x",Estandares!B67,"BORRAR FILA")</f>
        <v>BORRAR FILA</v>
      </c>
      <c r="B72" s="72" t="e">
        <f>Estandares!G67</f>
        <v>#DIV/0!</v>
      </c>
      <c r="C72" s="75" t="s">
        <v>18</v>
      </c>
      <c r="D72" s="93"/>
      <c r="E72" s="69"/>
      <c r="F72" s="78" t="s">
        <v>19</v>
      </c>
      <c r="G72" s="112"/>
      <c r="H72" s="70"/>
      <c r="I72" s="114" t="s">
        <v>40</v>
      </c>
      <c r="J72" s="95"/>
      <c r="K72" s="89"/>
      <c r="L72" s="116" t="s">
        <v>41</v>
      </c>
      <c r="M72" s="97"/>
      <c r="N72" s="91"/>
      <c r="O72" s="28">
        <f t="shared" ref="O72:O116" si="1">(D72*E72)+(G72*H72)+(J72*K72)+(M72*N72)</f>
        <v>0</v>
      </c>
      <c r="P72" s="50" t="e">
        <f>IF(Q72="SI",(O72*B72)/Estandares!K14/Estandares!H78,(O72*B72)/Estandares!K14)</f>
        <v>#DIV/0!</v>
      </c>
      <c r="Q72" s="52" t="str">
        <f>IF(Estandares!H78&gt;1,"SI","")</f>
        <v/>
      </c>
      <c r="R72" s="50" t="e">
        <f>(O72*B72)/Estandares!K14</f>
        <v>#DIV/0!</v>
      </c>
    </row>
    <row r="73" spans="1:18" ht="23.25" thickBot="1" x14ac:dyDescent="0.25">
      <c r="A73" s="48" t="str">
        <f>IF(Estandares!D68="x",Estandares!B68,"BORRAR FILA")</f>
        <v>BORRAR FILA</v>
      </c>
      <c r="B73" s="72" t="e">
        <f>Estandares!G68</f>
        <v>#DIV/0!</v>
      </c>
      <c r="C73" s="75" t="s">
        <v>18</v>
      </c>
      <c r="D73" s="93"/>
      <c r="E73" s="69"/>
      <c r="F73" s="78" t="s">
        <v>19</v>
      </c>
      <c r="G73" s="112"/>
      <c r="H73" s="70"/>
      <c r="I73" s="114" t="s">
        <v>40</v>
      </c>
      <c r="J73" s="95"/>
      <c r="K73" s="89"/>
      <c r="L73" s="116" t="s">
        <v>41</v>
      </c>
      <c r="M73" s="97"/>
      <c r="N73" s="91"/>
      <c r="O73" s="28">
        <f t="shared" si="1"/>
        <v>0</v>
      </c>
      <c r="P73" s="50" t="e">
        <f>IF(Q73="SI",(O73*B73)/Estandares!K14/Estandares!H79,(O73*B73)/Estandares!K14)</f>
        <v>#DIV/0!</v>
      </c>
      <c r="Q73" s="52" t="str">
        <f>IF(Estandares!H79&gt;1,"SI","")</f>
        <v/>
      </c>
      <c r="R73" s="50" t="e">
        <f>(O73*B73)/Estandares!K14</f>
        <v>#DIV/0!</v>
      </c>
    </row>
    <row r="74" spans="1:18" ht="23.25" thickBot="1" x14ac:dyDescent="0.25">
      <c r="A74" s="48" t="str">
        <f>IF(Estandares!D69="x",Estandares!B69,"BORRAR FILA")</f>
        <v>BORRAR FILA</v>
      </c>
      <c r="B74" s="72" t="e">
        <f>Estandares!G69</f>
        <v>#DIV/0!</v>
      </c>
      <c r="C74" s="75" t="s">
        <v>18</v>
      </c>
      <c r="D74" s="93"/>
      <c r="E74" s="69"/>
      <c r="F74" s="78" t="s">
        <v>19</v>
      </c>
      <c r="G74" s="112"/>
      <c r="H74" s="70"/>
      <c r="I74" s="114" t="s">
        <v>40</v>
      </c>
      <c r="J74" s="95"/>
      <c r="K74" s="89"/>
      <c r="L74" s="116" t="s">
        <v>41</v>
      </c>
      <c r="M74" s="97"/>
      <c r="N74" s="91"/>
      <c r="O74" s="28">
        <f t="shared" si="1"/>
        <v>0</v>
      </c>
      <c r="P74" s="50" t="e">
        <f>IF(Q74="SI",(O74*B74)/Estandares!K14/Estandares!H80,(O74*B74)/Estandares!K14)</f>
        <v>#DIV/0!</v>
      </c>
      <c r="Q74" s="52" t="str">
        <f>IF(Estandares!H80&gt;1,"SI","")</f>
        <v/>
      </c>
      <c r="R74" s="50" t="e">
        <f>(O74*B74)/Estandares!K14</f>
        <v>#DIV/0!</v>
      </c>
    </row>
    <row r="75" spans="1:18" ht="23.25" thickBot="1" x14ac:dyDescent="0.25">
      <c r="A75" s="48" t="str">
        <f>IF(Estandares!D70="x",Estandares!B70,"BORRAR FILA")</f>
        <v>BORRAR FILA</v>
      </c>
      <c r="B75" s="72" t="e">
        <f>Estandares!G70</f>
        <v>#DIV/0!</v>
      </c>
      <c r="C75" s="75" t="s">
        <v>18</v>
      </c>
      <c r="D75" s="93"/>
      <c r="E75" s="69"/>
      <c r="F75" s="78" t="s">
        <v>19</v>
      </c>
      <c r="G75" s="112"/>
      <c r="H75" s="70"/>
      <c r="I75" s="114" t="s">
        <v>40</v>
      </c>
      <c r="J75" s="95"/>
      <c r="K75" s="89"/>
      <c r="L75" s="116" t="s">
        <v>41</v>
      </c>
      <c r="M75" s="97"/>
      <c r="N75" s="91"/>
      <c r="O75" s="28">
        <f t="shared" si="1"/>
        <v>0</v>
      </c>
      <c r="P75" s="50" t="e">
        <f>IF(Q75="SI",(O75*B75)/Estandares!K14/Estandares!H81,(O75*B75)/Estandares!K14)</f>
        <v>#DIV/0!</v>
      </c>
      <c r="Q75" s="52" t="str">
        <f>IF(Estandares!H81&gt;1,"SI","")</f>
        <v/>
      </c>
      <c r="R75" s="50" t="e">
        <f>(O75*B75)/Estandares!K14</f>
        <v>#DIV/0!</v>
      </c>
    </row>
    <row r="76" spans="1:18" ht="23.25" thickBot="1" x14ac:dyDescent="0.25">
      <c r="A76" s="48" t="str">
        <f>IF(Estandares!D71="x",Estandares!B71,"BORRAR FILA")</f>
        <v>BORRAR FILA</v>
      </c>
      <c r="B76" s="72" t="e">
        <f>Estandares!G71</f>
        <v>#DIV/0!</v>
      </c>
      <c r="C76" s="75" t="s">
        <v>18</v>
      </c>
      <c r="D76" s="93"/>
      <c r="E76" s="69"/>
      <c r="F76" s="78" t="s">
        <v>19</v>
      </c>
      <c r="G76" s="112"/>
      <c r="H76" s="70"/>
      <c r="I76" s="114" t="s">
        <v>40</v>
      </c>
      <c r="J76" s="95"/>
      <c r="K76" s="89"/>
      <c r="L76" s="116" t="s">
        <v>41</v>
      </c>
      <c r="M76" s="97"/>
      <c r="N76" s="91"/>
      <c r="O76" s="28">
        <f t="shared" si="1"/>
        <v>0</v>
      </c>
      <c r="P76" s="50" t="e">
        <f>IF(Q76="SI",(O76*B76)/Estandares!K14/Estandares!H82,(O76*B76)/Estandares!K14)</f>
        <v>#DIV/0!</v>
      </c>
      <c r="Q76" s="52" t="str">
        <f>IF(Estandares!H82&gt;1,"SI","")</f>
        <v/>
      </c>
      <c r="R76" s="50" t="e">
        <f>(O76*B76)/Estandares!K14</f>
        <v>#DIV/0!</v>
      </c>
    </row>
    <row r="77" spans="1:18" ht="23.25" thickBot="1" x14ac:dyDescent="0.25">
      <c r="A77" s="48" t="str">
        <f>IF(Estandares!D72="x",Estandares!B72,"BORRAR FILA")</f>
        <v>BORRAR FILA</v>
      </c>
      <c r="B77" s="72" t="e">
        <f>Estandares!G72</f>
        <v>#DIV/0!</v>
      </c>
      <c r="C77" s="75" t="s">
        <v>18</v>
      </c>
      <c r="D77" s="93"/>
      <c r="E77" s="69"/>
      <c r="F77" s="78" t="s">
        <v>19</v>
      </c>
      <c r="G77" s="112"/>
      <c r="H77" s="70"/>
      <c r="I77" s="114" t="s">
        <v>40</v>
      </c>
      <c r="J77" s="95"/>
      <c r="K77" s="89"/>
      <c r="L77" s="116" t="s">
        <v>41</v>
      </c>
      <c r="M77" s="97"/>
      <c r="N77" s="91"/>
      <c r="O77" s="28">
        <f t="shared" si="1"/>
        <v>0</v>
      </c>
      <c r="P77" s="50" t="e">
        <f>IF(Q77="SI",(O77*B77)/Estandares!K14/Estandares!H83,(O77*B77)/Estandares!K14)</f>
        <v>#DIV/0!</v>
      </c>
      <c r="Q77" s="52" t="str">
        <f>IF(Estandares!H83&gt;1,"SI","")</f>
        <v/>
      </c>
      <c r="R77" s="50" t="e">
        <f>(O77*B77)/Estandares!K14</f>
        <v>#DIV/0!</v>
      </c>
    </row>
    <row r="78" spans="1:18" ht="23.25" thickBot="1" x14ac:dyDescent="0.25">
      <c r="A78" s="48" t="str">
        <f>IF(Estandares!D73="x",Estandares!B73,"BORRAR FILA")</f>
        <v>BORRAR FILA</v>
      </c>
      <c r="B78" s="72" t="e">
        <f>Estandares!G73</f>
        <v>#DIV/0!</v>
      </c>
      <c r="C78" s="75" t="s">
        <v>18</v>
      </c>
      <c r="D78" s="93"/>
      <c r="E78" s="69"/>
      <c r="F78" s="78" t="s">
        <v>19</v>
      </c>
      <c r="G78" s="112"/>
      <c r="H78" s="70"/>
      <c r="I78" s="114" t="s">
        <v>40</v>
      </c>
      <c r="J78" s="95"/>
      <c r="K78" s="89"/>
      <c r="L78" s="116" t="s">
        <v>41</v>
      </c>
      <c r="M78" s="97"/>
      <c r="N78" s="91"/>
      <c r="O78" s="28">
        <f t="shared" si="1"/>
        <v>0</v>
      </c>
      <c r="P78" s="50" t="e">
        <f>IF(Q78="SI",(O78*B78)/Estandares!K14/Estandares!H84,(O78*B78)/Estandares!K14)</f>
        <v>#DIV/0!</v>
      </c>
      <c r="Q78" s="52" t="str">
        <f>IF(Estandares!H84&gt;1,"SI","")</f>
        <v/>
      </c>
      <c r="R78" s="50" t="e">
        <f>(O78*B78)/Estandares!K14</f>
        <v>#DIV/0!</v>
      </c>
    </row>
    <row r="79" spans="1:18" ht="23.25" thickBot="1" x14ac:dyDescent="0.25">
      <c r="A79" s="48" t="str">
        <f>IF(Estandares!D74="x",Estandares!B74,"BORRAR FILA")</f>
        <v>BORRAR FILA</v>
      </c>
      <c r="B79" s="72" t="e">
        <f>Estandares!G74</f>
        <v>#DIV/0!</v>
      </c>
      <c r="C79" s="75" t="s">
        <v>18</v>
      </c>
      <c r="D79" s="93"/>
      <c r="E79" s="69"/>
      <c r="F79" s="78" t="s">
        <v>19</v>
      </c>
      <c r="G79" s="112"/>
      <c r="H79" s="70"/>
      <c r="I79" s="114" t="s">
        <v>40</v>
      </c>
      <c r="J79" s="95"/>
      <c r="K79" s="89"/>
      <c r="L79" s="116" t="s">
        <v>41</v>
      </c>
      <c r="M79" s="97"/>
      <c r="N79" s="91"/>
      <c r="O79" s="28">
        <f t="shared" si="1"/>
        <v>0</v>
      </c>
      <c r="P79" s="50" t="e">
        <f>IF(Q79="SI",(O79*B79)/Estandares!K14/Estandares!H85,(O79*B79)/Estandares!K14)</f>
        <v>#DIV/0!</v>
      </c>
      <c r="Q79" s="52" t="str">
        <f>IF(Estandares!H85&gt;1,"SI","")</f>
        <v/>
      </c>
      <c r="R79" s="50" t="e">
        <f>(O79*B79)/Estandares!K14</f>
        <v>#DIV/0!</v>
      </c>
    </row>
    <row r="80" spans="1:18" ht="23.25" thickBot="1" x14ac:dyDescent="0.25">
      <c r="A80" s="48" t="str">
        <f>IF(Estandares!D75="x",Estandares!B75,"BORRAR FILA")</f>
        <v>BORRAR FILA</v>
      </c>
      <c r="B80" s="72" t="e">
        <f>Estandares!G75</f>
        <v>#DIV/0!</v>
      </c>
      <c r="C80" s="75" t="s">
        <v>18</v>
      </c>
      <c r="D80" s="93"/>
      <c r="E80" s="69"/>
      <c r="F80" s="78" t="s">
        <v>19</v>
      </c>
      <c r="G80" s="112"/>
      <c r="H80" s="70"/>
      <c r="I80" s="114" t="s">
        <v>40</v>
      </c>
      <c r="J80" s="95"/>
      <c r="K80" s="89"/>
      <c r="L80" s="116" t="s">
        <v>41</v>
      </c>
      <c r="M80" s="97"/>
      <c r="N80" s="91"/>
      <c r="O80" s="28">
        <f t="shared" si="1"/>
        <v>0</v>
      </c>
      <c r="P80" s="50" t="e">
        <f>IF(Q80="SI",(O80*B80)/Estandares!K14/Estandares!H86,(O80*B80)/Estandares!K14)</f>
        <v>#DIV/0!</v>
      </c>
      <c r="Q80" s="52" t="str">
        <f>IF(Estandares!H86&gt;1,"SI","")</f>
        <v/>
      </c>
      <c r="R80" s="50" t="e">
        <f>(O80*B80)/Estandares!K14</f>
        <v>#DIV/0!</v>
      </c>
    </row>
    <row r="81" spans="1:18" ht="23.25" thickBot="1" x14ac:dyDescent="0.25">
      <c r="A81" s="48" t="str">
        <f>IF(Estandares!D76="x",Estandares!B76,"BORRAR FILA")</f>
        <v>BORRAR FILA</v>
      </c>
      <c r="B81" s="72" t="e">
        <f>Estandares!G76</f>
        <v>#DIV/0!</v>
      </c>
      <c r="C81" s="75" t="s">
        <v>18</v>
      </c>
      <c r="D81" s="93"/>
      <c r="E81" s="69"/>
      <c r="F81" s="78" t="s">
        <v>19</v>
      </c>
      <c r="G81" s="112"/>
      <c r="H81" s="70"/>
      <c r="I81" s="114" t="s">
        <v>40</v>
      </c>
      <c r="J81" s="95"/>
      <c r="K81" s="89"/>
      <c r="L81" s="116" t="s">
        <v>41</v>
      </c>
      <c r="M81" s="97"/>
      <c r="N81" s="91"/>
      <c r="O81" s="28">
        <f t="shared" si="1"/>
        <v>0</v>
      </c>
      <c r="P81" s="50" t="e">
        <f>IF(Q81="SI",(O81*B81)/Estandares!K14/Estandares!H87,(O81*B81)/Estandares!K14)</f>
        <v>#DIV/0!</v>
      </c>
      <c r="Q81" s="52" t="str">
        <f>IF(Estandares!H87&gt;1,"SI","")</f>
        <v/>
      </c>
      <c r="R81" s="50" t="e">
        <f>(O81*B81)/Estandares!K14</f>
        <v>#DIV/0!</v>
      </c>
    </row>
    <row r="82" spans="1:18" ht="23.25" thickBot="1" x14ac:dyDescent="0.25">
      <c r="A82" s="48" t="str">
        <f>IF(Estandares!D77="x",Estandares!B77,"BORRAR FILA")</f>
        <v>BORRAR FILA</v>
      </c>
      <c r="B82" s="72" t="e">
        <f>Estandares!G77</f>
        <v>#DIV/0!</v>
      </c>
      <c r="C82" s="75" t="s">
        <v>18</v>
      </c>
      <c r="D82" s="93"/>
      <c r="E82" s="69"/>
      <c r="F82" s="78" t="s">
        <v>19</v>
      </c>
      <c r="G82" s="112"/>
      <c r="H82" s="70"/>
      <c r="I82" s="114" t="s">
        <v>40</v>
      </c>
      <c r="J82" s="95"/>
      <c r="K82" s="89"/>
      <c r="L82" s="116" t="s">
        <v>41</v>
      </c>
      <c r="M82" s="97"/>
      <c r="N82" s="91"/>
      <c r="O82" s="28">
        <f t="shared" si="1"/>
        <v>0</v>
      </c>
      <c r="P82" s="50" t="e">
        <f>IF(Q82="SI",(O82*B82)/Estandares!K14/Estandares!H88,(O82*B82)/Estandares!K14)</f>
        <v>#DIV/0!</v>
      </c>
      <c r="Q82" s="52" t="str">
        <f>IF(Estandares!H88&gt;1,"SI","")</f>
        <v/>
      </c>
      <c r="R82" s="50" t="e">
        <f>(O82*B82)/Estandares!K14</f>
        <v>#DIV/0!</v>
      </c>
    </row>
    <row r="83" spans="1:18" ht="23.25" thickBot="1" x14ac:dyDescent="0.25">
      <c r="A83" s="48" t="str">
        <f>IF(Estandares!D78="x",Estandares!B78,"BORRAR FILA")</f>
        <v>BORRAR FILA</v>
      </c>
      <c r="B83" s="72" t="e">
        <f>Estandares!G78</f>
        <v>#DIV/0!</v>
      </c>
      <c r="C83" s="75" t="s">
        <v>18</v>
      </c>
      <c r="D83" s="93"/>
      <c r="E83" s="69"/>
      <c r="F83" s="78" t="s">
        <v>19</v>
      </c>
      <c r="G83" s="112"/>
      <c r="H83" s="70"/>
      <c r="I83" s="114" t="s">
        <v>40</v>
      </c>
      <c r="J83" s="95"/>
      <c r="K83" s="89"/>
      <c r="L83" s="116" t="s">
        <v>41</v>
      </c>
      <c r="M83" s="97"/>
      <c r="N83" s="91"/>
      <c r="O83" s="28">
        <f t="shared" si="1"/>
        <v>0</v>
      </c>
      <c r="P83" s="50" t="e">
        <f>IF(Q83="SI",(O83*B83)/Estandares!K14/Estandares!H89,(O83*B83)/Estandares!K14)</f>
        <v>#DIV/0!</v>
      </c>
      <c r="Q83" s="52" t="str">
        <f>IF(Estandares!H89&gt;1,"SI","")</f>
        <v/>
      </c>
      <c r="R83" s="50" t="e">
        <f>(O83*B83)/Estandares!K14</f>
        <v>#DIV/0!</v>
      </c>
    </row>
    <row r="84" spans="1:18" ht="23.25" thickBot="1" x14ac:dyDescent="0.25">
      <c r="A84" s="48" t="str">
        <f>IF(Estandares!D79="x",Estandares!B79,"BORRAR FILA")</f>
        <v>BORRAR FILA</v>
      </c>
      <c r="B84" s="72" t="e">
        <f>Estandares!G79</f>
        <v>#DIV/0!</v>
      </c>
      <c r="C84" s="75" t="s">
        <v>18</v>
      </c>
      <c r="D84" s="93"/>
      <c r="E84" s="69"/>
      <c r="F84" s="78" t="s">
        <v>19</v>
      </c>
      <c r="G84" s="112"/>
      <c r="H84" s="70"/>
      <c r="I84" s="114" t="s">
        <v>40</v>
      </c>
      <c r="J84" s="95"/>
      <c r="K84" s="89"/>
      <c r="L84" s="116" t="s">
        <v>41</v>
      </c>
      <c r="M84" s="97"/>
      <c r="N84" s="91"/>
      <c r="O84" s="28">
        <f t="shared" si="1"/>
        <v>0</v>
      </c>
      <c r="P84" s="50" t="e">
        <f>IF(Q84="SI",(O84*B84)/Estandares!K14/Estandares!H90,(O84*B84)/Estandares!K14)</f>
        <v>#DIV/0!</v>
      </c>
      <c r="Q84" s="52" t="str">
        <f>IF(Estandares!H90&gt;1,"SI","")</f>
        <v/>
      </c>
      <c r="R84" s="50" t="e">
        <f>(O84*B84)/Estandares!K14</f>
        <v>#DIV/0!</v>
      </c>
    </row>
    <row r="85" spans="1:18" ht="23.25" thickBot="1" x14ac:dyDescent="0.25">
      <c r="A85" s="48" t="str">
        <f>IF(Estandares!D80="x",Estandares!B80,"BORRAR FILA")</f>
        <v>BORRAR FILA</v>
      </c>
      <c r="B85" s="72" t="e">
        <f>Estandares!G80</f>
        <v>#DIV/0!</v>
      </c>
      <c r="C85" s="75" t="s">
        <v>18</v>
      </c>
      <c r="D85" s="93"/>
      <c r="E85" s="69"/>
      <c r="F85" s="78" t="s">
        <v>19</v>
      </c>
      <c r="G85" s="112"/>
      <c r="H85" s="70"/>
      <c r="I85" s="114" t="s">
        <v>40</v>
      </c>
      <c r="J85" s="95"/>
      <c r="K85" s="89"/>
      <c r="L85" s="116" t="s">
        <v>41</v>
      </c>
      <c r="M85" s="97"/>
      <c r="N85" s="91"/>
      <c r="O85" s="28">
        <f t="shared" si="1"/>
        <v>0</v>
      </c>
      <c r="P85" s="50" t="e">
        <f>IF(Q85="SI",(O85*B85)/Estandares!K14/Estandares!H91,(O85*B85)/Estandares!K14)</f>
        <v>#DIV/0!</v>
      </c>
      <c r="Q85" s="52" t="str">
        <f>IF(Estandares!H91&gt;1,"SI","")</f>
        <v/>
      </c>
      <c r="R85" s="50" t="e">
        <f>(O85*B85)/Estandares!K14</f>
        <v>#DIV/0!</v>
      </c>
    </row>
    <row r="86" spans="1:18" ht="23.25" thickBot="1" x14ac:dyDescent="0.25">
      <c r="A86" s="48" t="str">
        <f>IF(Estandares!D81="x",Estandares!B81,"BORRAR FILA")</f>
        <v>BORRAR FILA</v>
      </c>
      <c r="B86" s="72" t="e">
        <f>Estandares!G81</f>
        <v>#DIV/0!</v>
      </c>
      <c r="C86" s="75" t="s">
        <v>18</v>
      </c>
      <c r="D86" s="93"/>
      <c r="E86" s="69"/>
      <c r="F86" s="78" t="s">
        <v>19</v>
      </c>
      <c r="G86" s="112"/>
      <c r="H86" s="70"/>
      <c r="I86" s="114" t="s">
        <v>40</v>
      </c>
      <c r="J86" s="95"/>
      <c r="K86" s="89"/>
      <c r="L86" s="116" t="s">
        <v>41</v>
      </c>
      <c r="M86" s="97"/>
      <c r="N86" s="91"/>
      <c r="O86" s="28">
        <f t="shared" si="1"/>
        <v>0</v>
      </c>
      <c r="P86" s="50" t="e">
        <f>IF(Q86="SI",(O86*B86)/Estandares!K14/Estandares!H92,(O86*B86)/Estandares!K14)</f>
        <v>#DIV/0!</v>
      </c>
      <c r="Q86" s="52" t="str">
        <f>IF(Estandares!H92&gt;1,"SI","")</f>
        <v/>
      </c>
      <c r="R86" s="50" t="e">
        <f>(O86*B86)/Estandares!K14</f>
        <v>#DIV/0!</v>
      </c>
    </row>
    <row r="87" spans="1:18" ht="23.25" thickBot="1" x14ac:dyDescent="0.25">
      <c r="A87" s="48" t="str">
        <f>IF(Estandares!D82="x",Estandares!B82,"BORRAR FILA")</f>
        <v>BORRAR FILA</v>
      </c>
      <c r="B87" s="72" t="e">
        <f>Estandares!G82</f>
        <v>#DIV/0!</v>
      </c>
      <c r="C87" s="75" t="s">
        <v>18</v>
      </c>
      <c r="D87" s="93"/>
      <c r="E87" s="69"/>
      <c r="F87" s="78" t="s">
        <v>19</v>
      </c>
      <c r="G87" s="112"/>
      <c r="H87" s="70"/>
      <c r="I87" s="114" t="s">
        <v>40</v>
      </c>
      <c r="J87" s="95"/>
      <c r="K87" s="89"/>
      <c r="L87" s="116" t="s">
        <v>41</v>
      </c>
      <c r="M87" s="97"/>
      <c r="N87" s="91"/>
      <c r="O87" s="28">
        <f t="shared" si="1"/>
        <v>0</v>
      </c>
      <c r="P87" s="50" t="e">
        <f>IF(Q87="SI",(O87*B87)/Estandares!K14/Estandares!H93,(O87*B87)/Estandares!K14)</f>
        <v>#DIV/0!</v>
      </c>
      <c r="Q87" s="52" t="str">
        <f>IF(Estandares!H93&gt;1,"SI","")</f>
        <v/>
      </c>
      <c r="R87" s="50" t="e">
        <f>(O87*B87)/Estandares!K14</f>
        <v>#DIV/0!</v>
      </c>
    </row>
    <row r="88" spans="1:18" ht="23.25" thickBot="1" x14ac:dyDescent="0.25">
      <c r="A88" s="48" t="str">
        <f>IF(Estandares!D83="x",Estandares!B83,"BORRAR FILA")</f>
        <v>BORRAR FILA</v>
      </c>
      <c r="B88" s="72" t="e">
        <f>Estandares!G83</f>
        <v>#DIV/0!</v>
      </c>
      <c r="C88" s="75" t="s">
        <v>18</v>
      </c>
      <c r="D88" s="93"/>
      <c r="E88" s="69"/>
      <c r="F88" s="78" t="s">
        <v>19</v>
      </c>
      <c r="G88" s="112"/>
      <c r="H88" s="70"/>
      <c r="I88" s="114" t="s">
        <v>40</v>
      </c>
      <c r="J88" s="95"/>
      <c r="K88" s="89"/>
      <c r="L88" s="116" t="s">
        <v>41</v>
      </c>
      <c r="M88" s="97"/>
      <c r="N88" s="91"/>
      <c r="O88" s="28">
        <f t="shared" si="1"/>
        <v>0</v>
      </c>
      <c r="P88" s="50" t="e">
        <f>IF(Q88="SI",(O88*B88)/Estandares!K14/Estandares!H94,(O88*B88)/Estandares!K14)</f>
        <v>#DIV/0!</v>
      </c>
      <c r="Q88" s="52" t="str">
        <f>IF(Estandares!H94&gt;1,"SI","")</f>
        <v/>
      </c>
      <c r="R88" s="50" t="e">
        <f>(O88*B88)/Estandares!K14</f>
        <v>#DIV/0!</v>
      </c>
    </row>
    <row r="89" spans="1:18" ht="23.25" thickBot="1" x14ac:dyDescent="0.25">
      <c r="A89" s="48" t="str">
        <f>IF(Estandares!D84="x",Estandares!B84,"BORRAR FILA")</f>
        <v>BORRAR FILA</v>
      </c>
      <c r="B89" s="72" t="e">
        <f>Estandares!G84</f>
        <v>#DIV/0!</v>
      </c>
      <c r="C89" s="75" t="s">
        <v>18</v>
      </c>
      <c r="D89" s="93"/>
      <c r="E89" s="69"/>
      <c r="F89" s="78" t="s">
        <v>19</v>
      </c>
      <c r="G89" s="112"/>
      <c r="H89" s="70"/>
      <c r="I89" s="114" t="s">
        <v>40</v>
      </c>
      <c r="J89" s="95"/>
      <c r="K89" s="89"/>
      <c r="L89" s="116" t="s">
        <v>41</v>
      </c>
      <c r="M89" s="97"/>
      <c r="N89" s="91"/>
      <c r="O89" s="28">
        <f t="shared" si="1"/>
        <v>0</v>
      </c>
      <c r="P89" s="50" t="e">
        <f>IF(Q89="SI",(O89*B89)/Estandares!K14/Estandares!H95,(O89*B89)/Estandares!K14)</f>
        <v>#DIV/0!</v>
      </c>
      <c r="Q89" s="52" t="str">
        <f>IF(Estandares!H95&gt;1,"SI","")</f>
        <v/>
      </c>
      <c r="R89" s="50" t="e">
        <f>(O89*B89)/Estandares!K14</f>
        <v>#DIV/0!</v>
      </c>
    </row>
    <row r="90" spans="1:18" ht="23.25" thickBot="1" x14ac:dyDescent="0.25">
      <c r="A90" s="48" t="str">
        <f>IF(Estandares!D85="x",Estandares!B85,"BORRAR FILA")</f>
        <v>BORRAR FILA</v>
      </c>
      <c r="B90" s="72" t="e">
        <f>Estandares!G85</f>
        <v>#DIV/0!</v>
      </c>
      <c r="C90" s="75" t="s">
        <v>18</v>
      </c>
      <c r="D90" s="93"/>
      <c r="E90" s="69"/>
      <c r="F90" s="78" t="s">
        <v>19</v>
      </c>
      <c r="G90" s="112"/>
      <c r="H90" s="70"/>
      <c r="I90" s="114" t="s">
        <v>40</v>
      </c>
      <c r="J90" s="95"/>
      <c r="K90" s="89"/>
      <c r="L90" s="116" t="s">
        <v>41</v>
      </c>
      <c r="M90" s="97"/>
      <c r="N90" s="91"/>
      <c r="O90" s="28">
        <f t="shared" si="1"/>
        <v>0</v>
      </c>
      <c r="P90" s="50" t="e">
        <f>IF(Q90="SI",(O90*B90)/Estandares!K14/Estandares!H96,(O90*B90)/Estandares!K14)</f>
        <v>#DIV/0!</v>
      </c>
      <c r="Q90" s="52" t="str">
        <f>IF(Estandares!H96&gt;1,"SI","")</f>
        <v/>
      </c>
      <c r="R90" s="50" t="e">
        <f>(O90*B90)/Estandares!K14</f>
        <v>#DIV/0!</v>
      </c>
    </row>
    <row r="91" spans="1:18" ht="23.25" thickBot="1" x14ac:dyDescent="0.25">
      <c r="A91" s="48" t="str">
        <f>IF(Estandares!D86="x",Estandares!B86,"BORRAR FILA")</f>
        <v>BORRAR FILA</v>
      </c>
      <c r="B91" s="72" t="e">
        <f>Estandares!G86</f>
        <v>#DIV/0!</v>
      </c>
      <c r="C91" s="75" t="s">
        <v>18</v>
      </c>
      <c r="D91" s="93"/>
      <c r="E91" s="69"/>
      <c r="F91" s="78" t="s">
        <v>19</v>
      </c>
      <c r="G91" s="112"/>
      <c r="H91" s="70"/>
      <c r="I91" s="114" t="s">
        <v>40</v>
      </c>
      <c r="J91" s="95"/>
      <c r="K91" s="89"/>
      <c r="L91" s="116" t="s">
        <v>41</v>
      </c>
      <c r="M91" s="97"/>
      <c r="N91" s="91"/>
      <c r="O91" s="28">
        <f t="shared" si="1"/>
        <v>0</v>
      </c>
      <c r="P91" s="50" t="e">
        <f>IF(Q91="SI",(O91*B91)/Estandares!K14/Estandares!H97,(O91*B91)/Estandares!K14)</f>
        <v>#DIV/0!</v>
      </c>
      <c r="Q91" s="52" t="str">
        <f>IF(Estandares!H97&gt;1,"SI","")</f>
        <v/>
      </c>
      <c r="R91" s="50" t="e">
        <f>(O91*B91)/Estandares!K14</f>
        <v>#DIV/0!</v>
      </c>
    </row>
    <row r="92" spans="1:18" ht="23.25" thickBot="1" x14ac:dyDescent="0.25">
      <c r="A92" s="48" t="str">
        <f>IF(Estandares!D87="x",Estandares!B87,"BORRAR FILA")</f>
        <v>BORRAR FILA</v>
      </c>
      <c r="B92" s="72" t="e">
        <f>Estandares!G87</f>
        <v>#DIV/0!</v>
      </c>
      <c r="C92" s="75" t="s">
        <v>18</v>
      </c>
      <c r="D92" s="93"/>
      <c r="E92" s="69"/>
      <c r="F92" s="78" t="s">
        <v>19</v>
      </c>
      <c r="G92" s="112"/>
      <c r="H92" s="70"/>
      <c r="I92" s="114" t="s">
        <v>40</v>
      </c>
      <c r="J92" s="95"/>
      <c r="K92" s="89"/>
      <c r="L92" s="116" t="s">
        <v>41</v>
      </c>
      <c r="M92" s="97"/>
      <c r="N92" s="91"/>
      <c r="O92" s="28">
        <f t="shared" si="1"/>
        <v>0</v>
      </c>
      <c r="P92" s="50" t="e">
        <f>IF(Q92="SI",(O92*B92)/Estandares!K14/Estandares!H98,(O92*B92)/Estandares!K14)</f>
        <v>#DIV/0!</v>
      </c>
      <c r="Q92" s="52" t="str">
        <f>IF(Estandares!H98&gt;1,"SI","")</f>
        <v/>
      </c>
      <c r="R92" s="50" t="e">
        <f>(O92*B92)/Estandares!K14</f>
        <v>#DIV/0!</v>
      </c>
    </row>
    <row r="93" spans="1:18" ht="23.25" thickBot="1" x14ac:dyDescent="0.25">
      <c r="A93" s="48" t="str">
        <f>IF(Estandares!D88="x",Estandares!B88,"BORRAR FILA")</f>
        <v>BORRAR FILA</v>
      </c>
      <c r="B93" s="72" t="e">
        <f>Estandares!G88</f>
        <v>#DIV/0!</v>
      </c>
      <c r="C93" s="75" t="s">
        <v>18</v>
      </c>
      <c r="D93" s="93"/>
      <c r="E93" s="69"/>
      <c r="F93" s="78" t="s">
        <v>19</v>
      </c>
      <c r="G93" s="112"/>
      <c r="H93" s="70"/>
      <c r="I93" s="114" t="s">
        <v>40</v>
      </c>
      <c r="J93" s="95"/>
      <c r="K93" s="89"/>
      <c r="L93" s="116" t="s">
        <v>41</v>
      </c>
      <c r="M93" s="97"/>
      <c r="N93" s="91"/>
      <c r="O93" s="28">
        <f t="shared" si="1"/>
        <v>0</v>
      </c>
      <c r="P93" s="50" t="e">
        <f>IF(Q93="SI",(O93*B93)/Estandares!K14/Estandares!H99,(O93*B93)/Estandares!K14)</f>
        <v>#DIV/0!</v>
      </c>
      <c r="Q93" s="52" t="str">
        <f>IF(Estandares!H99&gt;1,"SI","")</f>
        <v/>
      </c>
      <c r="R93" s="50" t="e">
        <f>(O93*B93)/Estandares!K14</f>
        <v>#DIV/0!</v>
      </c>
    </row>
    <row r="94" spans="1:18" ht="23.25" thickBot="1" x14ac:dyDescent="0.25">
      <c r="A94" s="48" t="str">
        <f>IF(Estandares!D89="x",Estandares!B89,"BORRAR FILA")</f>
        <v>BORRAR FILA</v>
      </c>
      <c r="B94" s="72" t="e">
        <f>Estandares!G89</f>
        <v>#DIV/0!</v>
      </c>
      <c r="C94" s="75" t="s">
        <v>18</v>
      </c>
      <c r="D94" s="93"/>
      <c r="E94" s="69"/>
      <c r="F94" s="78" t="s">
        <v>19</v>
      </c>
      <c r="G94" s="112"/>
      <c r="H94" s="70"/>
      <c r="I94" s="114" t="s">
        <v>40</v>
      </c>
      <c r="J94" s="95"/>
      <c r="K94" s="89"/>
      <c r="L94" s="116" t="s">
        <v>41</v>
      </c>
      <c r="M94" s="97"/>
      <c r="N94" s="91"/>
      <c r="O94" s="28">
        <f t="shared" si="1"/>
        <v>0</v>
      </c>
      <c r="P94" s="50" t="e">
        <f>IF(Q94="SI",(O94*B94)/Estandares!K14/Estandares!H100,(O94*B94)/Estandares!K14)</f>
        <v>#DIV/0!</v>
      </c>
      <c r="Q94" s="52" t="str">
        <f>IF(Estandares!H100&gt;1,"SI","")</f>
        <v/>
      </c>
      <c r="R94" s="50" t="e">
        <f>(O94*B94)/Estandares!K14</f>
        <v>#DIV/0!</v>
      </c>
    </row>
    <row r="95" spans="1:18" ht="23.25" thickBot="1" x14ac:dyDescent="0.25">
      <c r="A95" s="48" t="str">
        <f>IF(Estandares!D90="x",Estandares!B90,"BORRAR FILA")</f>
        <v>BORRAR FILA</v>
      </c>
      <c r="B95" s="72" t="e">
        <f>Estandares!G90</f>
        <v>#DIV/0!</v>
      </c>
      <c r="C95" s="75" t="s">
        <v>18</v>
      </c>
      <c r="D95" s="93"/>
      <c r="E95" s="69"/>
      <c r="F95" s="78" t="s">
        <v>19</v>
      </c>
      <c r="G95" s="112"/>
      <c r="H95" s="70"/>
      <c r="I95" s="114" t="s">
        <v>40</v>
      </c>
      <c r="J95" s="95"/>
      <c r="K95" s="89"/>
      <c r="L95" s="116" t="s">
        <v>41</v>
      </c>
      <c r="M95" s="97"/>
      <c r="N95" s="91"/>
      <c r="O95" s="28">
        <f t="shared" si="1"/>
        <v>0</v>
      </c>
      <c r="P95" s="50" t="e">
        <f>IF(Q95="SI",(O95*B95)/Estandares!K14/Estandares!H101,(O95*B95)/Estandares!K14)</f>
        <v>#DIV/0!</v>
      </c>
      <c r="Q95" s="52" t="str">
        <f>IF(Estandares!H101&gt;1,"SI","")</f>
        <v/>
      </c>
      <c r="R95" s="50" t="e">
        <f>(O95*B95)/Estandares!K14</f>
        <v>#DIV/0!</v>
      </c>
    </row>
    <row r="96" spans="1:18" ht="23.25" thickBot="1" x14ac:dyDescent="0.25">
      <c r="A96" s="48" t="str">
        <f>IF(Estandares!D91="x",Estandares!B91,"BORRAR FILA")</f>
        <v>BORRAR FILA</v>
      </c>
      <c r="B96" s="72" t="e">
        <f>Estandares!G91</f>
        <v>#DIV/0!</v>
      </c>
      <c r="C96" s="75" t="s">
        <v>18</v>
      </c>
      <c r="D96" s="93"/>
      <c r="E96" s="69"/>
      <c r="F96" s="78" t="s">
        <v>19</v>
      </c>
      <c r="G96" s="112"/>
      <c r="H96" s="70"/>
      <c r="I96" s="114" t="s">
        <v>40</v>
      </c>
      <c r="J96" s="95"/>
      <c r="K96" s="89"/>
      <c r="L96" s="116" t="s">
        <v>41</v>
      </c>
      <c r="M96" s="97"/>
      <c r="N96" s="91"/>
      <c r="O96" s="28">
        <f t="shared" si="1"/>
        <v>0</v>
      </c>
      <c r="P96" s="50" t="e">
        <f>IF(Q96="SI",(O96*B96)/Estandares!K14/Estandares!H102,(O96*B96)/Estandares!K14)</f>
        <v>#DIV/0!</v>
      </c>
      <c r="Q96" s="52" t="str">
        <f>IF(Estandares!H102&gt;1,"SI","")</f>
        <v/>
      </c>
      <c r="R96" s="50" t="e">
        <f>(O96*B96)/Estandares!K14</f>
        <v>#DIV/0!</v>
      </c>
    </row>
    <row r="97" spans="1:18" ht="23.25" thickBot="1" x14ac:dyDescent="0.25">
      <c r="A97" s="48" t="str">
        <f>IF(Estandares!D92="x",Estandares!B92,"BORRAR FILA")</f>
        <v>BORRAR FILA</v>
      </c>
      <c r="B97" s="72" t="e">
        <f>Estandares!G92</f>
        <v>#DIV/0!</v>
      </c>
      <c r="C97" s="75" t="s">
        <v>18</v>
      </c>
      <c r="D97" s="93"/>
      <c r="E97" s="69"/>
      <c r="F97" s="78" t="s">
        <v>19</v>
      </c>
      <c r="G97" s="112"/>
      <c r="H97" s="70"/>
      <c r="I97" s="114" t="s">
        <v>40</v>
      </c>
      <c r="J97" s="95"/>
      <c r="K97" s="89"/>
      <c r="L97" s="116" t="s">
        <v>41</v>
      </c>
      <c r="M97" s="97"/>
      <c r="N97" s="91"/>
      <c r="O97" s="28">
        <f t="shared" si="1"/>
        <v>0</v>
      </c>
      <c r="P97" s="50" t="e">
        <f>IF(Q97="SI",(O97*B97)/Estandares!K14/Estandares!H103,(O97*B97)/Estandares!K14)</f>
        <v>#DIV/0!</v>
      </c>
      <c r="Q97" s="52" t="str">
        <f>IF(Estandares!H103&gt;1,"SI","")</f>
        <v/>
      </c>
      <c r="R97" s="50" t="e">
        <f>(O97*B97)/Estandares!K14</f>
        <v>#DIV/0!</v>
      </c>
    </row>
    <row r="98" spans="1:18" ht="23.25" thickBot="1" x14ac:dyDescent="0.25">
      <c r="A98" s="48" t="str">
        <f>IF(Estandares!D93="x",Estandares!B93,"BORRAR FILA")</f>
        <v>BORRAR FILA</v>
      </c>
      <c r="B98" s="72" t="e">
        <f>Estandares!G93</f>
        <v>#DIV/0!</v>
      </c>
      <c r="C98" s="75" t="s">
        <v>18</v>
      </c>
      <c r="D98" s="93"/>
      <c r="E98" s="69"/>
      <c r="F98" s="78" t="s">
        <v>19</v>
      </c>
      <c r="G98" s="112"/>
      <c r="H98" s="70"/>
      <c r="I98" s="114" t="s">
        <v>40</v>
      </c>
      <c r="J98" s="95"/>
      <c r="K98" s="89"/>
      <c r="L98" s="116" t="s">
        <v>41</v>
      </c>
      <c r="M98" s="97"/>
      <c r="N98" s="91"/>
      <c r="O98" s="28">
        <f t="shared" si="1"/>
        <v>0</v>
      </c>
      <c r="P98" s="50" t="e">
        <f>IF(Q98="SI",(O98*B98)/Estandares!K14/Estandares!H104,(O98*B98)/Estandares!K14)</f>
        <v>#DIV/0!</v>
      </c>
      <c r="Q98" s="52" t="str">
        <f>IF(Estandares!H104&gt;1,"SI","")</f>
        <v/>
      </c>
      <c r="R98" s="50" t="e">
        <f>(O98*B98)/Estandares!K14</f>
        <v>#DIV/0!</v>
      </c>
    </row>
    <row r="99" spans="1:18" ht="23.25" thickBot="1" x14ac:dyDescent="0.25">
      <c r="A99" s="48" t="str">
        <f>IF(Estandares!D94="x",Estandares!B94,"BORRAR FILA")</f>
        <v>BORRAR FILA</v>
      </c>
      <c r="B99" s="72" t="e">
        <f>Estandares!G94</f>
        <v>#DIV/0!</v>
      </c>
      <c r="C99" s="75" t="s">
        <v>18</v>
      </c>
      <c r="D99" s="93"/>
      <c r="E99" s="69"/>
      <c r="F99" s="78" t="s">
        <v>19</v>
      </c>
      <c r="G99" s="112"/>
      <c r="H99" s="70"/>
      <c r="I99" s="114" t="s">
        <v>40</v>
      </c>
      <c r="J99" s="95"/>
      <c r="K99" s="89"/>
      <c r="L99" s="116" t="s">
        <v>41</v>
      </c>
      <c r="M99" s="97"/>
      <c r="N99" s="91"/>
      <c r="O99" s="28">
        <f t="shared" si="1"/>
        <v>0</v>
      </c>
      <c r="P99" s="50" t="e">
        <f>IF(Q99="SI",(O99*B99)/Estandares!K14/Estandares!H105,(O99*B99)/Estandares!K14)</f>
        <v>#DIV/0!</v>
      </c>
      <c r="Q99" s="52" t="str">
        <f>IF(Estandares!H105&gt;1,"SI","")</f>
        <v/>
      </c>
      <c r="R99" s="50" t="e">
        <f>(O99*B99)/Estandares!K14</f>
        <v>#DIV/0!</v>
      </c>
    </row>
    <row r="100" spans="1:18" ht="23.25" thickBot="1" x14ac:dyDescent="0.25">
      <c r="A100" s="48" t="str">
        <f>IF(Estandares!D95="x",Estandares!B95,"BORRAR FILA")</f>
        <v>BORRAR FILA</v>
      </c>
      <c r="B100" s="72" t="e">
        <f>Estandares!G95</f>
        <v>#DIV/0!</v>
      </c>
      <c r="C100" s="75" t="s">
        <v>18</v>
      </c>
      <c r="D100" s="93"/>
      <c r="E100" s="69"/>
      <c r="F100" s="78" t="s">
        <v>19</v>
      </c>
      <c r="G100" s="112"/>
      <c r="H100" s="70"/>
      <c r="I100" s="114" t="s">
        <v>40</v>
      </c>
      <c r="J100" s="95"/>
      <c r="K100" s="89"/>
      <c r="L100" s="116" t="s">
        <v>41</v>
      </c>
      <c r="M100" s="97"/>
      <c r="N100" s="91"/>
      <c r="O100" s="28">
        <f t="shared" si="1"/>
        <v>0</v>
      </c>
      <c r="P100" s="50" t="e">
        <f>IF(Q100="SI",(O100*B100)/Estandares!K14/Estandares!H106,(O100*B100)/Estandares!K14)</f>
        <v>#DIV/0!</v>
      </c>
      <c r="Q100" s="52" t="str">
        <f>IF(Estandares!H106&gt;1,"SI","")</f>
        <v/>
      </c>
      <c r="R100" s="50" t="e">
        <f>(O100*B100)/Estandares!K14</f>
        <v>#DIV/0!</v>
      </c>
    </row>
    <row r="101" spans="1:18" ht="23.25" thickBot="1" x14ac:dyDescent="0.25">
      <c r="A101" s="48" t="str">
        <f>IF(Estandares!D96="x",Estandares!B96,"BORRAR FILA")</f>
        <v>BORRAR FILA</v>
      </c>
      <c r="B101" s="72" t="e">
        <f>Estandares!G96</f>
        <v>#DIV/0!</v>
      </c>
      <c r="C101" s="75" t="s">
        <v>18</v>
      </c>
      <c r="D101" s="93"/>
      <c r="E101" s="69"/>
      <c r="F101" s="78" t="s">
        <v>19</v>
      </c>
      <c r="G101" s="112"/>
      <c r="H101" s="70"/>
      <c r="I101" s="114" t="s">
        <v>40</v>
      </c>
      <c r="J101" s="95"/>
      <c r="K101" s="89"/>
      <c r="L101" s="116" t="s">
        <v>41</v>
      </c>
      <c r="M101" s="97"/>
      <c r="N101" s="91"/>
      <c r="O101" s="28">
        <f t="shared" si="1"/>
        <v>0</v>
      </c>
      <c r="P101" s="50" t="e">
        <f>IF(Q101="SI",(O101*B101)/Estandares!K14/Estandares!H107,(O101*B101)/Estandares!K14)</f>
        <v>#DIV/0!</v>
      </c>
      <c r="Q101" s="52" t="str">
        <f>IF(Estandares!H107&gt;1,"SI","")</f>
        <v/>
      </c>
      <c r="R101" s="50" t="e">
        <f>(O101*B101)/Estandares!K14</f>
        <v>#DIV/0!</v>
      </c>
    </row>
    <row r="102" spans="1:18" ht="23.25" thickBot="1" x14ac:dyDescent="0.25">
      <c r="A102" s="48" t="str">
        <f>IF(Estandares!D97="x",Estandares!B97,"BORRAR FILA")</f>
        <v>BORRAR FILA</v>
      </c>
      <c r="B102" s="72" t="e">
        <f>Estandares!G97</f>
        <v>#DIV/0!</v>
      </c>
      <c r="C102" s="75" t="s">
        <v>18</v>
      </c>
      <c r="D102" s="93"/>
      <c r="E102" s="69"/>
      <c r="F102" s="78" t="s">
        <v>19</v>
      </c>
      <c r="G102" s="112"/>
      <c r="H102" s="70"/>
      <c r="I102" s="114" t="s">
        <v>40</v>
      </c>
      <c r="J102" s="95"/>
      <c r="K102" s="89"/>
      <c r="L102" s="116" t="s">
        <v>41</v>
      </c>
      <c r="M102" s="97"/>
      <c r="N102" s="91"/>
      <c r="O102" s="28">
        <f t="shared" si="1"/>
        <v>0</v>
      </c>
      <c r="P102" s="50" t="e">
        <f>IF(Q102="SI",(O102*B102)/Estandares!K14/Estandares!H108,(O102*B102)/Estandares!K14)</f>
        <v>#DIV/0!</v>
      </c>
      <c r="Q102" s="52" t="str">
        <f>IF(Estandares!H108&gt;1,"SI","")</f>
        <v/>
      </c>
      <c r="R102" s="50" t="e">
        <f>(O102*B102)/Estandares!K14</f>
        <v>#DIV/0!</v>
      </c>
    </row>
    <row r="103" spans="1:18" ht="23.25" thickBot="1" x14ac:dyDescent="0.25">
      <c r="A103" s="48" t="str">
        <f>IF(Estandares!D98="x",Estandares!B98,"BORRAR FILA")</f>
        <v>BORRAR FILA</v>
      </c>
      <c r="B103" s="72" t="e">
        <f>Estandares!G98</f>
        <v>#DIV/0!</v>
      </c>
      <c r="C103" s="75" t="s">
        <v>18</v>
      </c>
      <c r="D103" s="93"/>
      <c r="E103" s="69"/>
      <c r="F103" s="78" t="s">
        <v>19</v>
      </c>
      <c r="G103" s="112"/>
      <c r="H103" s="70"/>
      <c r="I103" s="114" t="s">
        <v>40</v>
      </c>
      <c r="J103" s="95"/>
      <c r="K103" s="89"/>
      <c r="L103" s="116" t="s">
        <v>41</v>
      </c>
      <c r="M103" s="97"/>
      <c r="N103" s="91"/>
      <c r="O103" s="28">
        <f t="shared" si="1"/>
        <v>0</v>
      </c>
      <c r="P103" s="50" t="e">
        <f>IF(Q103="SI",(O103*B103)/Estandares!K14/Estandares!H109,(O103*B103)/Estandares!K14)</f>
        <v>#DIV/0!</v>
      </c>
      <c r="Q103" s="52" t="str">
        <f>IF(Estandares!H109&gt;1,"SI","")</f>
        <v/>
      </c>
      <c r="R103" s="50" t="e">
        <f>(O103*B103)/Estandares!K14</f>
        <v>#DIV/0!</v>
      </c>
    </row>
    <row r="104" spans="1:18" ht="23.25" thickBot="1" x14ac:dyDescent="0.25">
      <c r="A104" s="48" t="str">
        <f>IF(Estandares!D99="x",Estandares!B99,"BORRAR FILA")</f>
        <v>BORRAR FILA</v>
      </c>
      <c r="B104" s="72" t="e">
        <f>Estandares!G99</f>
        <v>#DIV/0!</v>
      </c>
      <c r="C104" s="75" t="s">
        <v>18</v>
      </c>
      <c r="D104" s="93"/>
      <c r="E104" s="69"/>
      <c r="F104" s="78" t="s">
        <v>19</v>
      </c>
      <c r="G104" s="112"/>
      <c r="H104" s="70"/>
      <c r="I104" s="114" t="s">
        <v>40</v>
      </c>
      <c r="J104" s="95"/>
      <c r="K104" s="89"/>
      <c r="L104" s="116" t="s">
        <v>41</v>
      </c>
      <c r="M104" s="97"/>
      <c r="N104" s="91"/>
      <c r="O104" s="28">
        <f t="shared" si="1"/>
        <v>0</v>
      </c>
      <c r="P104" s="50" t="e">
        <f>IF(Q104="SI",(O104*B104)/Estandares!K14/Estandares!H110,(O104*B104)/Estandares!K14)</f>
        <v>#DIV/0!</v>
      </c>
      <c r="Q104" s="52" t="str">
        <f>IF(Estandares!H110&gt;1,"SI","")</f>
        <v/>
      </c>
      <c r="R104" s="50" t="e">
        <f>(O104*B104)/Estandares!K14</f>
        <v>#DIV/0!</v>
      </c>
    </row>
    <row r="105" spans="1:18" ht="23.25" thickBot="1" x14ac:dyDescent="0.25">
      <c r="A105" s="48" t="str">
        <f>IF(Estandares!D100="x",Estandares!B100,"BORRAR FILA")</f>
        <v>BORRAR FILA</v>
      </c>
      <c r="B105" s="72" t="e">
        <f>Estandares!G100</f>
        <v>#DIV/0!</v>
      </c>
      <c r="C105" s="75" t="s">
        <v>18</v>
      </c>
      <c r="D105" s="93"/>
      <c r="E105" s="69"/>
      <c r="F105" s="78" t="s">
        <v>19</v>
      </c>
      <c r="G105" s="112"/>
      <c r="H105" s="70"/>
      <c r="I105" s="114" t="s">
        <v>40</v>
      </c>
      <c r="J105" s="95"/>
      <c r="K105" s="89"/>
      <c r="L105" s="116" t="s">
        <v>41</v>
      </c>
      <c r="M105" s="97"/>
      <c r="N105" s="91"/>
      <c r="O105" s="28">
        <f t="shared" si="1"/>
        <v>0</v>
      </c>
      <c r="P105" s="50" t="e">
        <f>IF(Q105="SI",(O105*B105)/Estandares!K14/Estandares!H111,(O105*B105)/Estandares!K14)</f>
        <v>#DIV/0!</v>
      </c>
      <c r="Q105" s="52" t="str">
        <f>IF(Estandares!H111&gt;1,"SI","")</f>
        <v/>
      </c>
      <c r="R105" s="50" t="e">
        <f>(O105*B105)/Estandares!K14</f>
        <v>#DIV/0!</v>
      </c>
    </row>
    <row r="106" spans="1:18" ht="23.25" thickBot="1" x14ac:dyDescent="0.25">
      <c r="A106" s="48" t="str">
        <f>IF(Estandares!D101="x",Estandares!B101,"BORRAR FILA")</f>
        <v>BORRAR FILA</v>
      </c>
      <c r="B106" s="72" t="e">
        <f>Estandares!G101</f>
        <v>#DIV/0!</v>
      </c>
      <c r="C106" s="75" t="s">
        <v>18</v>
      </c>
      <c r="D106" s="93"/>
      <c r="E106" s="69"/>
      <c r="F106" s="78" t="s">
        <v>19</v>
      </c>
      <c r="G106" s="112"/>
      <c r="H106" s="70"/>
      <c r="I106" s="114" t="s">
        <v>40</v>
      </c>
      <c r="J106" s="95"/>
      <c r="K106" s="89"/>
      <c r="L106" s="116" t="s">
        <v>41</v>
      </c>
      <c r="M106" s="97"/>
      <c r="N106" s="91"/>
      <c r="O106" s="28">
        <f t="shared" si="1"/>
        <v>0</v>
      </c>
      <c r="P106" s="50" t="e">
        <f>IF(Q106="SI",(O106*B106)/Estandares!K14/Estandares!H112,(O106*B106)/Estandares!K14)</f>
        <v>#DIV/0!</v>
      </c>
      <c r="Q106" s="52" t="str">
        <f>IF(Estandares!H112&gt;1,"SI","")</f>
        <v/>
      </c>
      <c r="R106" s="50" t="e">
        <f>(O106*B106)/Estandares!K14</f>
        <v>#DIV/0!</v>
      </c>
    </row>
    <row r="107" spans="1:18" ht="23.25" thickBot="1" x14ac:dyDescent="0.25">
      <c r="A107" s="48" t="str">
        <f>IF(Estandares!D102="x",Estandares!B102,"BORRAR FILA")</f>
        <v>BORRAR FILA</v>
      </c>
      <c r="B107" s="72" t="e">
        <f>Estandares!G102</f>
        <v>#DIV/0!</v>
      </c>
      <c r="C107" s="75" t="s">
        <v>18</v>
      </c>
      <c r="D107" s="93"/>
      <c r="E107" s="69"/>
      <c r="F107" s="78" t="s">
        <v>19</v>
      </c>
      <c r="G107" s="112"/>
      <c r="H107" s="70"/>
      <c r="I107" s="114" t="s">
        <v>40</v>
      </c>
      <c r="J107" s="95"/>
      <c r="K107" s="89"/>
      <c r="L107" s="116" t="s">
        <v>41</v>
      </c>
      <c r="M107" s="97"/>
      <c r="N107" s="91"/>
      <c r="O107" s="28">
        <f t="shared" si="1"/>
        <v>0</v>
      </c>
      <c r="P107" s="50" t="e">
        <f>IF(Q107="SI",(O107*B107)/Estandares!K14/Estandares!H113,(O107*B107)/Estandares!K14)</f>
        <v>#DIV/0!</v>
      </c>
      <c r="Q107" s="52" t="str">
        <f>IF(Estandares!H113&gt;1,"SI","")</f>
        <v/>
      </c>
      <c r="R107" s="50" t="e">
        <f>(O107*B107)/Estandares!K14</f>
        <v>#DIV/0!</v>
      </c>
    </row>
    <row r="108" spans="1:18" ht="23.25" thickBot="1" x14ac:dyDescent="0.25">
      <c r="A108" s="48" t="str">
        <f>IF(Estandares!D103="x",Estandares!B103,"BORRAR FILA")</f>
        <v>BORRAR FILA</v>
      </c>
      <c r="B108" s="72" t="e">
        <f>Estandares!G103</f>
        <v>#DIV/0!</v>
      </c>
      <c r="C108" s="75" t="s">
        <v>18</v>
      </c>
      <c r="D108" s="93"/>
      <c r="E108" s="69"/>
      <c r="F108" s="78" t="s">
        <v>19</v>
      </c>
      <c r="G108" s="112"/>
      <c r="H108" s="70"/>
      <c r="I108" s="114" t="s">
        <v>40</v>
      </c>
      <c r="J108" s="95"/>
      <c r="K108" s="89"/>
      <c r="L108" s="116" t="s">
        <v>41</v>
      </c>
      <c r="M108" s="97"/>
      <c r="N108" s="91"/>
      <c r="O108" s="28">
        <f t="shared" si="1"/>
        <v>0</v>
      </c>
      <c r="P108" s="50" t="e">
        <f>IF(Q108="SI",(O108*B108)/Estandares!K14/Estandares!H114,(O108*B108)/Estandares!K14)</f>
        <v>#DIV/0!</v>
      </c>
      <c r="Q108" s="52" t="str">
        <f>IF(Estandares!H114&gt;1,"SI","")</f>
        <v/>
      </c>
      <c r="R108" s="50" t="e">
        <f>(O108*B108)/Estandares!K14</f>
        <v>#DIV/0!</v>
      </c>
    </row>
    <row r="109" spans="1:18" ht="23.25" thickBot="1" x14ac:dyDescent="0.25">
      <c r="A109" s="48" t="str">
        <f>IF(Estandares!D104="x",Estandares!B104,"BORRAR FILA")</f>
        <v>BORRAR FILA</v>
      </c>
      <c r="B109" s="72" t="e">
        <f>Estandares!G104</f>
        <v>#DIV/0!</v>
      </c>
      <c r="C109" s="75" t="s">
        <v>18</v>
      </c>
      <c r="D109" s="93"/>
      <c r="E109" s="69"/>
      <c r="F109" s="78" t="s">
        <v>19</v>
      </c>
      <c r="G109" s="112"/>
      <c r="H109" s="70"/>
      <c r="I109" s="114" t="s">
        <v>40</v>
      </c>
      <c r="J109" s="95"/>
      <c r="K109" s="89"/>
      <c r="L109" s="116" t="s">
        <v>41</v>
      </c>
      <c r="M109" s="97"/>
      <c r="N109" s="91"/>
      <c r="O109" s="28">
        <f t="shared" si="1"/>
        <v>0</v>
      </c>
      <c r="P109" s="50" t="e">
        <f>IF(Q109="SI",(O109*B109)/Estandares!K14/Estandares!H115,(O109*B109)/Estandares!K14)</f>
        <v>#DIV/0!</v>
      </c>
      <c r="Q109" s="52" t="str">
        <f>IF(Estandares!H115&gt;1,"SI","")</f>
        <v/>
      </c>
      <c r="R109" s="50" t="e">
        <f>(O109*B109)/Estandares!K14</f>
        <v>#DIV/0!</v>
      </c>
    </row>
    <row r="110" spans="1:18" ht="23.25" thickBot="1" x14ac:dyDescent="0.25">
      <c r="A110" s="48" t="str">
        <f>IF(Estandares!D105="x",Estandares!B105,"BORRAR FILA")</f>
        <v>BORRAR FILA</v>
      </c>
      <c r="B110" s="72" t="e">
        <f>Estandares!G105</f>
        <v>#DIV/0!</v>
      </c>
      <c r="C110" s="75" t="s">
        <v>18</v>
      </c>
      <c r="D110" s="93"/>
      <c r="E110" s="69"/>
      <c r="F110" s="78" t="s">
        <v>19</v>
      </c>
      <c r="G110" s="112"/>
      <c r="H110" s="70"/>
      <c r="I110" s="114" t="s">
        <v>40</v>
      </c>
      <c r="J110" s="95"/>
      <c r="K110" s="89"/>
      <c r="L110" s="116" t="s">
        <v>41</v>
      </c>
      <c r="M110" s="97"/>
      <c r="N110" s="91"/>
      <c r="O110" s="28">
        <f t="shared" si="1"/>
        <v>0</v>
      </c>
      <c r="P110" s="50" t="e">
        <f>IF(Q110="SI",(O110*B110)/Estandares!K14/Estandares!H116,(O110*B110)/Estandares!K14)</f>
        <v>#DIV/0!</v>
      </c>
      <c r="Q110" s="52" t="str">
        <f>IF(Estandares!H116&gt;1,"SI","")</f>
        <v/>
      </c>
      <c r="R110" s="50" t="e">
        <f>(O110*B110)/Estandares!K14</f>
        <v>#DIV/0!</v>
      </c>
    </row>
    <row r="111" spans="1:18" ht="23.25" thickBot="1" x14ac:dyDescent="0.25">
      <c r="A111" s="48" t="str">
        <f>IF(Estandares!D106="x",Estandares!B106,"BORRAR FILA")</f>
        <v>BORRAR FILA</v>
      </c>
      <c r="B111" s="72" t="e">
        <f>Estandares!G106</f>
        <v>#DIV/0!</v>
      </c>
      <c r="C111" s="75" t="s">
        <v>18</v>
      </c>
      <c r="D111" s="93"/>
      <c r="E111" s="69"/>
      <c r="F111" s="78" t="s">
        <v>19</v>
      </c>
      <c r="G111" s="112"/>
      <c r="H111" s="70"/>
      <c r="I111" s="114" t="s">
        <v>40</v>
      </c>
      <c r="J111" s="95"/>
      <c r="K111" s="89"/>
      <c r="L111" s="116" t="s">
        <v>41</v>
      </c>
      <c r="M111" s="97"/>
      <c r="N111" s="91"/>
      <c r="O111" s="28">
        <f t="shared" si="1"/>
        <v>0</v>
      </c>
      <c r="P111" s="50" t="e">
        <f>IF(Q111="SI",(O111*B111)/Estandares!K14/Estandares!H117,(O111*B111)/Estandares!K14)</f>
        <v>#DIV/0!</v>
      </c>
      <c r="Q111" s="52" t="str">
        <f>IF(Estandares!H117&gt;1,"SI","")</f>
        <v/>
      </c>
      <c r="R111" s="50" t="e">
        <f>(O111*B111)/Estandares!K14</f>
        <v>#DIV/0!</v>
      </c>
    </row>
    <row r="112" spans="1:18" ht="23.25" thickBot="1" x14ac:dyDescent="0.25">
      <c r="A112" s="48" t="str">
        <f>IF(Estandares!D107="x",Estandares!B107,"BORRAR FILA")</f>
        <v>BORRAR FILA</v>
      </c>
      <c r="B112" s="72" t="e">
        <f>Estandares!G107</f>
        <v>#DIV/0!</v>
      </c>
      <c r="C112" s="75" t="s">
        <v>18</v>
      </c>
      <c r="D112" s="93"/>
      <c r="E112" s="69"/>
      <c r="F112" s="78" t="s">
        <v>19</v>
      </c>
      <c r="G112" s="112"/>
      <c r="H112" s="70"/>
      <c r="I112" s="114" t="s">
        <v>40</v>
      </c>
      <c r="J112" s="95"/>
      <c r="K112" s="89"/>
      <c r="L112" s="116" t="s">
        <v>41</v>
      </c>
      <c r="M112" s="97"/>
      <c r="N112" s="91"/>
      <c r="O112" s="28">
        <f t="shared" si="1"/>
        <v>0</v>
      </c>
      <c r="P112" s="50" t="e">
        <f>IF(Q112="SI",(O112*B112)/Estandares!K14/Estandares!H118,(O112*B112)/Estandares!K14)</f>
        <v>#DIV/0!</v>
      </c>
      <c r="Q112" s="52" t="str">
        <f>IF(Estandares!H118&gt;1,"SI","")</f>
        <v/>
      </c>
      <c r="R112" s="50" t="e">
        <f>(O112*B112)/Estandares!K14</f>
        <v>#DIV/0!</v>
      </c>
    </row>
    <row r="113" spans="1:18" ht="23.25" thickBot="1" x14ac:dyDescent="0.25">
      <c r="A113" s="48" t="str">
        <f>IF(Estandares!D108="x",Estandares!B108,"BORRAR FILA")</f>
        <v>BORRAR FILA</v>
      </c>
      <c r="B113" s="72" t="e">
        <f>Estandares!G108</f>
        <v>#DIV/0!</v>
      </c>
      <c r="C113" s="75" t="s">
        <v>18</v>
      </c>
      <c r="D113" s="93"/>
      <c r="E113" s="69"/>
      <c r="F113" s="78" t="s">
        <v>19</v>
      </c>
      <c r="G113" s="112"/>
      <c r="H113" s="70"/>
      <c r="I113" s="114" t="s">
        <v>40</v>
      </c>
      <c r="J113" s="95"/>
      <c r="K113" s="89"/>
      <c r="L113" s="116" t="s">
        <v>41</v>
      </c>
      <c r="M113" s="97"/>
      <c r="N113" s="91"/>
      <c r="O113" s="28">
        <f t="shared" si="1"/>
        <v>0</v>
      </c>
      <c r="P113" s="50" t="e">
        <f>IF(Q113="SI",(O113*B113)/Estandares!K14/Estandares!H119,(O113*B113)/Estandares!K14)</f>
        <v>#DIV/0!</v>
      </c>
      <c r="Q113" s="52" t="str">
        <f>IF(Estandares!H119&gt;1,"SI","")</f>
        <v/>
      </c>
      <c r="R113" s="50" t="e">
        <f>(O113*B113)/Estandares!K14</f>
        <v>#DIV/0!</v>
      </c>
    </row>
    <row r="114" spans="1:18" ht="23.25" thickBot="1" x14ac:dyDescent="0.25">
      <c r="A114" s="48" t="str">
        <f>IF(Estandares!D109="x",Estandares!B109,"BORRAR FILA")</f>
        <v>BORRAR FILA</v>
      </c>
      <c r="B114" s="72" t="e">
        <f>Estandares!G109</f>
        <v>#DIV/0!</v>
      </c>
      <c r="C114" s="75" t="s">
        <v>18</v>
      </c>
      <c r="D114" s="93"/>
      <c r="E114" s="69"/>
      <c r="F114" s="78" t="s">
        <v>19</v>
      </c>
      <c r="G114" s="112"/>
      <c r="H114" s="70"/>
      <c r="I114" s="114" t="s">
        <v>40</v>
      </c>
      <c r="J114" s="95"/>
      <c r="K114" s="89"/>
      <c r="L114" s="116" t="s">
        <v>41</v>
      </c>
      <c r="M114" s="97"/>
      <c r="N114" s="91"/>
      <c r="O114" s="28">
        <f t="shared" si="1"/>
        <v>0</v>
      </c>
      <c r="P114" s="50" t="e">
        <f>IF(Q114="SI",(O114*B114)/Estandares!K14/Estandares!H120,(O114*B114)/Estandares!K14)</f>
        <v>#DIV/0!</v>
      </c>
      <c r="Q114" s="52" t="str">
        <f>IF(Estandares!H120&gt;1,"SI","")</f>
        <v/>
      </c>
      <c r="R114" s="50" t="e">
        <f>(O114*B114)/Estandares!K14</f>
        <v>#DIV/0!</v>
      </c>
    </row>
    <row r="115" spans="1:18" ht="23.25" thickBot="1" x14ac:dyDescent="0.25">
      <c r="A115" s="48" t="str">
        <f>IF(Estandares!D110="x",Estandares!B110,"BORRAR FILA")</f>
        <v>BORRAR FILA</v>
      </c>
      <c r="B115" s="72" t="e">
        <f>Estandares!G110</f>
        <v>#DIV/0!</v>
      </c>
      <c r="C115" s="75" t="s">
        <v>18</v>
      </c>
      <c r="D115" s="93"/>
      <c r="E115" s="69"/>
      <c r="F115" s="78" t="s">
        <v>19</v>
      </c>
      <c r="G115" s="112"/>
      <c r="H115" s="70"/>
      <c r="I115" s="114" t="s">
        <v>40</v>
      </c>
      <c r="J115" s="95"/>
      <c r="K115" s="89"/>
      <c r="L115" s="116" t="s">
        <v>41</v>
      </c>
      <c r="M115" s="97"/>
      <c r="N115" s="91"/>
      <c r="O115" s="28">
        <f t="shared" si="1"/>
        <v>0</v>
      </c>
      <c r="P115" s="50" t="e">
        <f>IF(Q115="SI",(O115*B115)/Estandares!K14/Estandares!H121,(O115*B115)/Estandares!K14)</f>
        <v>#DIV/0!</v>
      </c>
      <c r="Q115" s="52" t="str">
        <f>IF(Estandares!H121&gt;1,"SI","")</f>
        <v/>
      </c>
      <c r="R115" s="50" t="e">
        <f>(O115*B115)/Estandares!K14</f>
        <v>#DIV/0!</v>
      </c>
    </row>
    <row r="116" spans="1:18" ht="23.25" thickBot="1" x14ac:dyDescent="0.25">
      <c r="A116" s="48" t="str">
        <f>IF(Estandares!D111="x",Estandares!B111,"BORRAR FILA")</f>
        <v>BORRAR FILA</v>
      </c>
      <c r="B116" s="72" t="e">
        <f>Estandares!G111</f>
        <v>#DIV/0!</v>
      </c>
      <c r="C116" s="75" t="s">
        <v>18</v>
      </c>
      <c r="D116" s="93"/>
      <c r="E116" s="102"/>
      <c r="F116" s="101" t="s">
        <v>19</v>
      </c>
      <c r="G116" s="112"/>
      <c r="H116" s="70"/>
      <c r="I116" s="114" t="s">
        <v>40</v>
      </c>
      <c r="J116" s="95"/>
      <c r="K116" s="89"/>
      <c r="L116" s="117" t="s">
        <v>41</v>
      </c>
      <c r="M116" s="98"/>
      <c r="N116" s="92"/>
      <c r="O116" s="28">
        <f t="shared" si="1"/>
        <v>0</v>
      </c>
      <c r="P116" s="50" t="e">
        <f>IF(Q116="SI",(O116*B116)/Estandares!K14/Estandares!H122,(O116*B116)/Estandares!K14)</f>
        <v>#DIV/0!</v>
      </c>
      <c r="Q116" s="52" t="str">
        <f>IF(Estandares!H122&gt;1,"SI","")</f>
        <v/>
      </c>
      <c r="R116" s="50" t="e">
        <f>(O116*B116)/Estandares!K14</f>
        <v>#DIV/0!</v>
      </c>
    </row>
    <row r="117" spans="1:18" s="34" customFormat="1" ht="26.25" thickBot="1" x14ac:dyDescent="0.4">
      <c r="A117" s="33" t="s">
        <v>26</v>
      </c>
      <c r="B117" s="73" t="e">
        <f>SUM(B7:B116)</f>
        <v>#DIV/0!</v>
      </c>
      <c r="E117" s="100">
        <f>SUM(E7:E116)/C120</f>
        <v>0</v>
      </c>
      <c r="H117" s="35"/>
      <c r="I117" s="35"/>
      <c r="J117" s="35"/>
      <c r="K117" s="35"/>
      <c r="L117" s="35"/>
      <c r="M117" s="35"/>
      <c r="N117" s="35"/>
      <c r="O117" s="32">
        <f>SUM(O7:O116)/C120</f>
        <v>0</v>
      </c>
      <c r="P117" s="36" t="e">
        <f>SUM(P7:P116)</f>
        <v>#DIV/0!</v>
      </c>
      <c r="R117" s="36" t="e">
        <f>SUM(R7:R116)</f>
        <v>#DIV/0!</v>
      </c>
    </row>
    <row r="119" spans="1:18" x14ac:dyDescent="0.2">
      <c r="A119" s="83"/>
      <c r="B119" s="84"/>
      <c r="C119" s="85"/>
    </row>
    <row r="120" spans="1:18" x14ac:dyDescent="0.2">
      <c r="A120" s="83"/>
      <c r="B120" s="16" t="s">
        <v>25</v>
      </c>
      <c r="C120" s="16">
        <f>COUNTA(A7:A116)</f>
        <v>110</v>
      </c>
    </row>
    <row r="121" spans="1:18" x14ac:dyDescent="0.2">
      <c r="A121" s="83"/>
      <c r="B121" s="37" t="s">
        <v>27</v>
      </c>
      <c r="C121" s="16">
        <f>Estandares!K14</f>
        <v>5</v>
      </c>
    </row>
    <row r="122" spans="1:18" ht="15.75" thickBot="1" x14ac:dyDescent="0.25">
      <c r="A122" s="83"/>
      <c r="B122" s="84"/>
      <c r="C122" s="85"/>
    </row>
    <row r="123" spans="1:18" ht="20.25" thickBot="1" x14ac:dyDescent="0.25">
      <c r="A123" s="83"/>
      <c r="B123" s="84"/>
      <c r="C123" s="85"/>
      <c r="O123" s="81"/>
      <c r="P123" s="82" t="s">
        <v>54</v>
      </c>
    </row>
    <row r="124" spans="1:18" ht="33" thickBot="1" x14ac:dyDescent="0.45">
      <c r="A124" s="83"/>
      <c r="B124" s="84"/>
      <c r="C124" s="85"/>
      <c r="I124" s="99"/>
      <c r="J124" s="192" t="s">
        <v>34</v>
      </c>
      <c r="K124" s="193"/>
      <c r="L124" s="193"/>
      <c r="M124" s="193"/>
      <c r="N124" s="194"/>
      <c r="O124" s="80" t="e">
        <f>Estandares!S19</f>
        <v>#DIV/0!</v>
      </c>
      <c r="P124" s="109" t="e">
        <f>IF(C121=5,(O124*10)/5)</f>
        <v>#DIV/0!</v>
      </c>
    </row>
    <row r="125" spans="1:18" ht="15.75" thickBot="1" x14ac:dyDescent="0.25"/>
    <row r="126" spans="1:18" ht="15" customHeight="1" x14ac:dyDescent="0.2">
      <c r="I126" s="176" t="s">
        <v>56</v>
      </c>
      <c r="J126" s="178">
        <f>Estandares!J5</f>
        <v>0</v>
      </c>
      <c r="K126" s="178"/>
      <c r="L126" s="178"/>
      <c r="M126" s="178"/>
      <c r="N126" s="181">
        <f>Estandares!J7</f>
        <v>0</v>
      </c>
      <c r="O126" s="181"/>
      <c r="P126" s="201" t="str">
        <f>CONCATENATE(Estandares!J9,Estandares!L9)</f>
        <v/>
      </c>
    </row>
    <row r="127" spans="1:18" ht="15" customHeight="1" x14ac:dyDescent="0.2">
      <c r="I127" s="177"/>
      <c r="J127" s="179"/>
      <c r="K127" s="179"/>
      <c r="L127" s="179"/>
      <c r="M127" s="179"/>
      <c r="N127" s="182"/>
      <c r="O127" s="182"/>
      <c r="P127" s="202"/>
    </row>
    <row r="128" spans="1:18" ht="18.75" customHeight="1" thickBot="1" x14ac:dyDescent="0.3">
      <c r="I128" s="104" t="s">
        <v>57</v>
      </c>
      <c r="J128" s="180">
        <f>Estandares!J11</f>
        <v>0</v>
      </c>
      <c r="K128" s="180"/>
      <c r="L128" s="180"/>
      <c r="M128" s="180"/>
      <c r="N128" s="182"/>
      <c r="O128" s="182"/>
      <c r="P128" s="203"/>
    </row>
    <row r="129" spans="9:16" customFormat="1" ht="20.25" thickBot="1" x14ac:dyDescent="0.3">
      <c r="I129" s="105"/>
      <c r="J129" s="106"/>
      <c r="K129" s="106"/>
      <c r="L129" s="106"/>
      <c r="M129" s="106"/>
      <c r="N129" s="107"/>
      <c r="O129" s="108"/>
      <c r="P129" s="103" t="s">
        <v>54</v>
      </c>
    </row>
    <row r="130" spans="9:16" customFormat="1" ht="30.75" customHeight="1" x14ac:dyDescent="0.2">
      <c r="I130" s="183" t="s">
        <v>60</v>
      </c>
      <c r="J130" s="184"/>
      <c r="K130" s="184"/>
      <c r="L130" s="184"/>
      <c r="M130" s="184"/>
      <c r="N130" s="185"/>
      <c r="O130" s="125" t="e">
        <f>(R117*C121)/B117</f>
        <v>#DIV/0!</v>
      </c>
      <c r="P130" s="126" t="e">
        <f>IF(C121=5,(O130*10)/5)</f>
        <v>#DIV/0!</v>
      </c>
    </row>
    <row r="131" spans="9:16" customFormat="1" ht="15.75" customHeight="1" thickBot="1" x14ac:dyDescent="0.25">
      <c r="I131" s="127"/>
      <c r="J131" s="128"/>
      <c r="K131" s="128"/>
      <c r="L131" s="128"/>
      <c r="M131" s="128"/>
      <c r="N131" s="129"/>
      <c r="O131" s="130"/>
      <c r="P131" s="131"/>
    </row>
    <row r="132" spans="9:16" customFormat="1" x14ac:dyDescent="0.2">
      <c r="I132" s="174"/>
      <c r="J132" s="21"/>
      <c r="K132" s="21"/>
      <c r="L132" s="21"/>
      <c r="M132" s="21"/>
      <c r="N132" s="21"/>
      <c r="P132" s="15"/>
    </row>
    <row r="133" spans="9:16" customFormat="1" x14ac:dyDescent="0.2">
      <c r="I133" s="175"/>
      <c r="J133" s="21"/>
      <c r="K133" s="21"/>
      <c r="L133" s="21"/>
      <c r="M133" s="21"/>
      <c r="N133" s="21"/>
      <c r="P133" s="15"/>
    </row>
  </sheetData>
  <sheetProtection selectLockedCells="1"/>
  <mergeCells count="13">
    <mergeCell ref="C3:N3"/>
    <mergeCell ref="I5:K5"/>
    <mergeCell ref="L5:N5"/>
    <mergeCell ref="I132:I133"/>
    <mergeCell ref="P126:P128"/>
    <mergeCell ref="J128:M128"/>
    <mergeCell ref="J124:N124"/>
    <mergeCell ref="I126:I127"/>
    <mergeCell ref="J126:M127"/>
    <mergeCell ref="N126:O128"/>
    <mergeCell ref="C5:E5"/>
    <mergeCell ref="F5:H5"/>
    <mergeCell ref="I130:N130"/>
  </mergeCells>
  <dataValidations count="3">
    <dataValidation allowBlank="1" showInputMessage="1" promptTitle="Registros" prompt="Introduzca la evaluación de este estándar." sqref="D4:N4 C3:C4 C6:N116"/>
    <dataValidation allowBlank="1" showInputMessage="1" promptTitle="Calificación" prompt="Esta celda se calcula de forma automática para obtener la calificación final. No la modifique." sqref="O4:O5 O7:O116"/>
    <dataValidation allowBlank="1" showInputMessage="1" promptTitle="Coeficiente" prompt="Introduzca el coeficiente de forma ordenada. Asegurese previamente de que ha eliminado las filas de estándares que le sobran. Según vaya introduciendo coeficientes se irá recalculando el resto para que la suma total sea 10." sqref="B121:B1048576 B3:B11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Button 2">
              <controlPr defaultSize="0" print="0" autoFill="0" autoPict="0" macro="[0]!eliminarfilavacia">
                <anchor moveWithCells="1" sizeWithCells="1">
                  <from>
                    <xdr:col>0</xdr:col>
                    <xdr:colOff>790575</xdr:colOff>
                    <xdr:row>2</xdr:row>
                    <xdr:rowOff>47625</xdr:rowOff>
                  </from>
                  <to>
                    <xdr:col>1</xdr:col>
                    <xdr:colOff>514350</xdr:colOff>
                    <xdr:row>3</xdr:row>
                    <xdr:rowOff>85725</xdr:rowOff>
                  </to>
                </anchor>
              </controlPr>
            </control>
          </mc:Choice>
        </mc:AlternateContent>
        <mc:AlternateContent xmlns:mc="http://schemas.openxmlformats.org/markup-compatibility/2006">
          <mc:Choice Requires="x14">
            <control shapeId="3075" r:id="rId4" name="Button 3">
              <controlPr defaultSize="0" print="0" autoFill="0" autoPict="0" macro="[0]!eliminarfilavacia">
                <anchor moveWithCells="1" sizeWithCells="1">
                  <from>
                    <xdr:col>0</xdr:col>
                    <xdr:colOff>790575</xdr:colOff>
                    <xdr:row>2</xdr:row>
                    <xdr:rowOff>47625</xdr:rowOff>
                  </from>
                  <to>
                    <xdr:col>1</xdr:col>
                    <xdr:colOff>514350</xdr:colOff>
                    <xdr:row>3</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2:R133"/>
  <sheetViews>
    <sheetView zoomScale="70" zoomScaleNormal="70" workbookViewId="0">
      <selection activeCell="P130" sqref="P130:P131"/>
    </sheetView>
  </sheetViews>
  <sheetFormatPr baseColWidth="10" defaultRowHeight="15" x14ac:dyDescent="0.2"/>
  <cols>
    <col min="1" max="1" width="43.09765625" style="17" customWidth="1"/>
    <col min="2" max="2" width="18.59765625" style="3" customWidth="1"/>
    <col min="3" max="3" width="16" customWidth="1"/>
    <col min="5" max="5" width="11.5" style="21" bestFit="1" customWidth="1"/>
    <col min="6" max="6" width="17.8984375" customWidth="1"/>
    <col min="8" max="8" width="11.19921875" style="21"/>
    <col min="9" max="9" width="16.5" style="21" customWidth="1"/>
    <col min="10" max="11" width="11.19921875" style="21"/>
    <col min="12" max="12" width="19.296875" style="21" customWidth="1"/>
    <col min="13" max="14" width="11.19921875" style="21"/>
    <col min="15" max="15" width="15" bestFit="1" customWidth="1"/>
    <col min="16" max="16" width="13.5" style="15" customWidth="1"/>
    <col min="18" max="18" width="11.19921875" style="15"/>
  </cols>
  <sheetData>
    <row r="2" spans="1:18" ht="15.75" thickBot="1" x14ac:dyDescent="0.25"/>
    <row r="3" spans="1:18" ht="35.25" thickBot="1" x14ac:dyDescent="0.25">
      <c r="C3" s="171" t="s">
        <v>17</v>
      </c>
      <c r="D3" s="172"/>
      <c r="E3" s="172"/>
      <c r="F3" s="172"/>
      <c r="G3" s="172"/>
      <c r="H3" s="172"/>
      <c r="I3" s="172"/>
      <c r="J3" s="172"/>
      <c r="K3" s="172"/>
      <c r="L3" s="172"/>
      <c r="M3" s="172"/>
      <c r="N3" s="173"/>
    </row>
    <row r="4" spans="1:18" ht="15.75" thickBot="1" x14ac:dyDescent="0.25">
      <c r="C4" s="4"/>
      <c r="D4" s="4"/>
      <c r="E4" s="5"/>
      <c r="F4" s="4"/>
      <c r="G4" s="4"/>
      <c r="H4" s="5"/>
      <c r="I4" s="5"/>
      <c r="J4" s="5"/>
      <c r="K4" s="5"/>
      <c r="L4" s="5"/>
      <c r="M4" s="5"/>
      <c r="N4" s="5"/>
      <c r="O4" s="5"/>
    </row>
    <row r="5" spans="1:18" s="25" customFormat="1" ht="26.25" thickBot="1" x14ac:dyDescent="0.4">
      <c r="A5" s="23"/>
      <c r="B5" s="24"/>
      <c r="C5" s="186" t="s">
        <v>23</v>
      </c>
      <c r="D5" s="187"/>
      <c r="E5" s="188"/>
      <c r="F5" s="189" t="s">
        <v>24</v>
      </c>
      <c r="G5" s="190"/>
      <c r="H5" s="191"/>
      <c r="I5" s="195" t="s">
        <v>38</v>
      </c>
      <c r="J5" s="196"/>
      <c r="K5" s="197"/>
      <c r="L5" s="198" t="s">
        <v>39</v>
      </c>
      <c r="M5" s="199"/>
      <c r="N5" s="200"/>
      <c r="O5" s="26" t="s">
        <v>3</v>
      </c>
      <c r="P5" s="30" t="s">
        <v>20</v>
      </c>
      <c r="Q5" s="49" t="s">
        <v>16</v>
      </c>
      <c r="R5" s="30" t="s">
        <v>20</v>
      </c>
    </row>
    <row r="6" spans="1:18" s="20" customFormat="1" ht="20.25" customHeight="1" thickBot="1" x14ac:dyDescent="0.3">
      <c r="A6" s="29" t="s">
        <v>16</v>
      </c>
      <c r="B6" s="71" t="s">
        <v>2</v>
      </c>
      <c r="C6" s="74" t="s">
        <v>18</v>
      </c>
      <c r="D6" s="18" t="s">
        <v>21</v>
      </c>
      <c r="E6" s="27" t="s">
        <v>22</v>
      </c>
      <c r="F6" s="76" t="s">
        <v>19</v>
      </c>
      <c r="G6" s="77" t="s">
        <v>21</v>
      </c>
      <c r="H6" s="22" t="s">
        <v>22</v>
      </c>
      <c r="I6" s="113" t="s">
        <v>40</v>
      </c>
      <c r="J6" s="119" t="s">
        <v>21</v>
      </c>
      <c r="K6" s="120" t="s">
        <v>22</v>
      </c>
      <c r="L6" s="115" t="s">
        <v>41</v>
      </c>
      <c r="M6" s="121" t="s">
        <v>21</v>
      </c>
      <c r="N6" s="122" t="s">
        <v>22</v>
      </c>
      <c r="O6" s="19"/>
      <c r="P6" s="31" t="s">
        <v>16</v>
      </c>
      <c r="Q6" s="51" t="s">
        <v>32</v>
      </c>
      <c r="R6" s="55">
        <v>1</v>
      </c>
    </row>
    <row r="7" spans="1:18" ht="21" customHeight="1" thickBot="1" x14ac:dyDescent="0.25">
      <c r="A7" s="48" t="str">
        <f>IF(Estandares!E2="x",Estandares!B2,"BORRAR FILA")</f>
        <v>BORRAR FILA</v>
      </c>
      <c r="B7" s="72" t="e">
        <f>Estandares!G2</f>
        <v>#DIV/0!</v>
      </c>
      <c r="C7" s="75" t="s">
        <v>18</v>
      </c>
      <c r="D7" s="93"/>
      <c r="E7" s="69"/>
      <c r="F7" s="78" t="s">
        <v>19</v>
      </c>
      <c r="G7" s="79"/>
      <c r="H7" s="70"/>
      <c r="I7" s="114" t="s">
        <v>40</v>
      </c>
      <c r="J7" s="94"/>
      <c r="K7" s="89"/>
      <c r="L7" s="116" t="s">
        <v>41</v>
      </c>
      <c r="M7" s="96"/>
      <c r="N7" s="90"/>
      <c r="O7" s="28">
        <f>(D7*E7)+(G7*H7)+(J7*K7)+(M7*N7)</f>
        <v>0</v>
      </c>
      <c r="P7" s="50" t="e">
        <f>IF(Q7="SI",(O7*B7)/Estandares!K14/Estandares!H2,(O7*B7)/Estandares!K14)</f>
        <v>#DIV/0!</v>
      </c>
      <c r="Q7" s="52" t="str">
        <f>IF(Estandares!H2&gt;1,"SI","")</f>
        <v/>
      </c>
      <c r="R7" s="50" t="e">
        <f>(O7*B7)/Estandares!K14</f>
        <v>#DIV/0!</v>
      </c>
    </row>
    <row r="8" spans="1:18" ht="23.25" thickBot="1" x14ac:dyDescent="0.25">
      <c r="A8" s="48" t="str">
        <f>IF(Estandares!E3="x",Estandares!B3,"BORRAR FILA")</f>
        <v>BORRAR FILA</v>
      </c>
      <c r="B8" s="72" t="e">
        <f>Estandares!G3</f>
        <v>#DIV/0!</v>
      </c>
      <c r="C8" s="75" t="s">
        <v>18</v>
      </c>
      <c r="D8" s="93"/>
      <c r="E8" s="69"/>
      <c r="F8" s="78" t="s">
        <v>19</v>
      </c>
      <c r="G8" s="79"/>
      <c r="H8" s="70"/>
      <c r="I8" s="114" t="s">
        <v>40</v>
      </c>
      <c r="J8" s="95"/>
      <c r="K8" s="89"/>
      <c r="L8" s="116" t="s">
        <v>41</v>
      </c>
      <c r="M8" s="97"/>
      <c r="N8" s="91"/>
      <c r="O8" s="28">
        <f t="shared" ref="O8:O71" si="0">(D8*E8)+(G8*H8)+(J8*K8)+(M8*N8)</f>
        <v>0</v>
      </c>
      <c r="P8" s="50" t="e">
        <f>IF(Q8="SI",(O8*B8)/Estandares!K14/Estandares!H3,(O8*B8)/Estandares!K14)</f>
        <v>#DIV/0!</v>
      </c>
      <c r="Q8" s="52" t="str">
        <f>IF(Estandares!H3&gt;1,"SI","")</f>
        <v/>
      </c>
      <c r="R8" s="50" t="e">
        <f>(O8*B8)/Estandares!K14</f>
        <v>#DIV/0!</v>
      </c>
    </row>
    <row r="9" spans="1:18" ht="23.25" thickBot="1" x14ac:dyDescent="0.25">
      <c r="A9" s="48" t="str">
        <f>IF(Estandares!E4="x",Estandares!B4,"BORRAR FILA")</f>
        <v>BORRAR FILA</v>
      </c>
      <c r="B9" s="72" t="e">
        <f>Estandares!G4</f>
        <v>#DIV/0!</v>
      </c>
      <c r="C9" s="75" t="s">
        <v>18</v>
      </c>
      <c r="D9" s="93"/>
      <c r="E9" s="69"/>
      <c r="F9" s="78" t="s">
        <v>19</v>
      </c>
      <c r="G9" s="79"/>
      <c r="H9" s="70"/>
      <c r="I9" s="114" t="s">
        <v>40</v>
      </c>
      <c r="J9" s="95"/>
      <c r="K9" s="89"/>
      <c r="L9" s="116" t="s">
        <v>41</v>
      </c>
      <c r="M9" s="97"/>
      <c r="N9" s="91"/>
      <c r="O9" s="28">
        <f t="shared" si="0"/>
        <v>0</v>
      </c>
      <c r="P9" s="50" t="e">
        <f>IF(Q9="SI",(O9*B9)/Estandares!K14/Estandares!H4,(O9*B9)/Estandares!K14)</f>
        <v>#DIV/0!</v>
      </c>
      <c r="Q9" s="52" t="str">
        <f>IF(Estandares!H4&gt;1,"SI","")</f>
        <v/>
      </c>
      <c r="R9" s="50" t="e">
        <f>(O9*B9)/Estandares!K14</f>
        <v>#DIV/0!</v>
      </c>
    </row>
    <row r="10" spans="1:18" ht="23.25" thickBot="1" x14ac:dyDescent="0.25">
      <c r="A10" s="48" t="str">
        <f>IF(Estandares!E5="x",Estandares!B5,"BORRAR FILA")</f>
        <v>BORRAR FILA</v>
      </c>
      <c r="B10" s="72" t="e">
        <f>Estandares!G5</f>
        <v>#DIV/0!</v>
      </c>
      <c r="C10" s="75" t="s">
        <v>18</v>
      </c>
      <c r="D10" s="93"/>
      <c r="E10" s="69"/>
      <c r="F10" s="78" t="s">
        <v>19</v>
      </c>
      <c r="G10" s="79"/>
      <c r="H10" s="70"/>
      <c r="I10" s="114" t="s">
        <v>40</v>
      </c>
      <c r="J10" s="95"/>
      <c r="K10" s="89"/>
      <c r="L10" s="116" t="s">
        <v>41</v>
      </c>
      <c r="M10" s="97"/>
      <c r="N10" s="91"/>
      <c r="O10" s="28">
        <f t="shared" si="0"/>
        <v>0</v>
      </c>
      <c r="P10" s="50" t="e">
        <f>IF(Q10="SI",(O10*B10)/Estandares!K14/Estandares!H5,(O10*B10)/Estandares!K14)</f>
        <v>#DIV/0!</v>
      </c>
      <c r="Q10" s="52" t="str">
        <f>IF(Estandares!H5&gt;1,"SI","")</f>
        <v/>
      </c>
      <c r="R10" s="50" t="e">
        <f>(O10*B10)/Estandares!K14</f>
        <v>#DIV/0!</v>
      </c>
    </row>
    <row r="11" spans="1:18" ht="23.25" thickBot="1" x14ac:dyDescent="0.25">
      <c r="A11" s="48" t="str">
        <f>IF(Estandares!E6="x",Estandares!B6,"BORRAR FILA")</f>
        <v>BORRAR FILA</v>
      </c>
      <c r="B11" s="72" t="e">
        <f>Estandares!G6</f>
        <v>#DIV/0!</v>
      </c>
      <c r="C11" s="75" t="s">
        <v>18</v>
      </c>
      <c r="D11" s="93"/>
      <c r="E11" s="69"/>
      <c r="F11" s="78" t="s">
        <v>19</v>
      </c>
      <c r="G11" s="79"/>
      <c r="H11" s="70"/>
      <c r="I11" s="114" t="s">
        <v>40</v>
      </c>
      <c r="J11" s="95"/>
      <c r="K11" s="89"/>
      <c r="L11" s="116" t="s">
        <v>41</v>
      </c>
      <c r="M11" s="97"/>
      <c r="N11" s="91"/>
      <c r="O11" s="28">
        <f t="shared" si="0"/>
        <v>0</v>
      </c>
      <c r="P11" s="50" t="e">
        <f>IF(Q11="SI",(O11*B11)/Estandares!K14/Estandares!H6,(O11*B11)/Estandares!K14)</f>
        <v>#DIV/0!</v>
      </c>
      <c r="Q11" s="52" t="str">
        <f>IF(Estandares!H6&gt;1,"SI","")</f>
        <v/>
      </c>
      <c r="R11" s="50" t="e">
        <f>(O11*B11)/Estandares!K14</f>
        <v>#DIV/0!</v>
      </c>
    </row>
    <row r="12" spans="1:18" ht="23.25" thickBot="1" x14ac:dyDescent="0.25">
      <c r="A12" s="48" t="str">
        <f>IF(Estandares!E7="x",Estandares!B7,"BORRAR FILA")</f>
        <v>BORRAR FILA</v>
      </c>
      <c r="B12" s="72" t="e">
        <f>Estandares!G7</f>
        <v>#DIV/0!</v>
      </c>
      <c r="C12" s="75" t="s">
        <v>18</v>
      </c>
      <c r="D12" s="93"/>
      <c r="E12" s="69"/>
      <c r="F12" s="78" t="s">
        <v>19</v>
      </c>
      <c r="G12" s="79"/>
      <c r="H12" s="70"/>
      <c r="I12" s="114" t="s">
        <v>40</v>
      </c>
      <c r="J12" s="95"/>
      <c r="K12" s="89"/>
      <c r="L12" s="116" t="s">
        <v>41</v>
      </c>
      <c r="M12" s="97"/>
      <c r="N12" s="91"/>
      <c r="O12" s="28">
        <f t="shared" si="0"/>
        <v>0</v>
      </c>
      <c r="P12" s="50" t="e">
        <f>IF(Q12="SI",(O12*B12)/Estandares!K14/Estandares!H7,(O12*B12)/Estandares!K14)</f>
        <v>#DIV/0!</v>
      </c>
      <c r="Q12" s="52" t="str">
        <f>IF(Estandares!H7&gt;1,"SI","")</f>
        <v/>
      </c>
      <c r="R12" s="50" t="e">
        <f>(O12*B12)/Estandares!K14</f>
        <v>#DIV/0!</v>
      </c>
    </row>
    <row r="13" spans="1:18" ht="23.25" thickBot="1" x14ac:dyDescent="0.25">
      <c r="A13" s="48" t="str">
        <f>IF(Estandares!E8="x",Estandares!B8,"BORRAR FILA")</f>
        <v>BORRAR FILA</v>
      </c>
      <c r="B13" s="72" t="e">
        <f>Estandares!G8</f>
        <v>#DIV/0!</v>
      </c>
      <c r="C13" s="75" t="s">
        <v>18</v>
      </c>
      <c r="D13" s="93"/>
      <c r="E13" s="69"/>
      <c r="F13" s="78" t="s">
        <v>19</v>
      </c>
      <c r="G13" s="79"/>
      <c r="H13" s="70"/>
      <c r="I13" s="114" t="s">
        <v>40</v>
      </c>
      <c r="J13" s="95"/>
      <c r="K13" s="89"/>
      <c r="L13" s="116" t="s">
        <v>41</v>
      </c>
      <c r="M13" s="97"/>
      <c r="N13" s="91"/>
      <c r="O13" s="28">
        <f t="shared" si="0"/>
        <v>0</v>
      </c>
      <c r="P13" s="50" t="e">
        <f>IF(Q13="SI",(O13*B13)/Estandares!K14/Estandares!H8,(O13*B13)/Estandares!K14)</f>
        <v>#DIV/0!</v>
      </c>
      <c r="Q13" s="52" t="str">
        <f>IF(Estandares!H8&gt;1,"SI","")</f>
        <v/>
      </c>
      <c r="R13" s="50" t="e">
        <f>(O13*B13)/Estandares!K14</f>
        <v>#DIV/0!</v>
      </c>
    </row>
    <row r="14" spans="1:18" ht="23.25" thickBot="1" x14ac:dyDescent="0.25">
      <c r="A14" s="48" t="str">
        <f>IF(Estandares!E9="x",Estandares!B9,"BORRAR FILA")</f>
        <v>BORRAR FILA</v>
      </c>
      <c r="B14" s="72" t="e">
        <f>Estandares!G9</f>
        <v>#DIV/0!</v>
      </c>
      <c r="C14" s="75" t="s">
        <v>18</v>
      </c>
      <c r="D14" s="93"/>
      <c r="E14" s="69"/>
      <c r="F14" s="78" t="s">
        <v>19</v>
      </c>
      <c r="G14" s="79"/>
      <c r="H14" s="70"/>
      <c r="I14" s="114" t="s">
        <v>40</v>
      </c>
      <c r="J14" s="95"/>
      <c r="K14" s="89"/>
      <c r="L14" s="116" t="s">
        <v>41</v>
      </c>
      <c r="M14" s="97"/>
      <c r="N14" s="91"/>
      <c r="O14" s="28">
        <f t="shared" si="0"/>
        <v>0</v>
      </c>
      <c r="P14" s="50" t="e">
        <f>IF(Q14="SI",(O14*B14)/Estandares!K14/Estandares!H10,(O14*B14)/Estandares!K14)</f>
        <v>#DIV/0!</v>
      </c>
      <c r="Q14" s="52" t="str">
        <f>IF(Estandares!H10&gt;1,"SI","")</f>
        <v/>
      </c>
      <c r="R14" s="50" t="e">
        <f>(O14*B14)/Estandares!K14</f>
        <v>#DIV/0!</v>
      </c>
    </row>
    <row r="15" spans="1:18" ht="23.25" thickBot="1" x14ac:dyDescent="0.25">
      <c r="A15" s="48" t="str">
        <f>IF(Estandares!E10="x",Estandares!B10,"BORRAR FILA")</f>
        <v>BORRAR FILA</v>
      </c>
      <c r="B15" s="72" t="e">
        <f>Estandares!G10</f>
        <v>#DIV/0!</v>
      </c>
      <c r="C15" s="75" t="s">
        <v>18</v>
      </c>
      <c r="D15" s="93"/>
      <c r="E15" s="69"/>
      <c r="F15" s="78" t="s">
        <v>19</v>
      </c>
      <c r="G15" s="79"/>
      <c r="H15" s="70"/>
      <c r="I15" s="114" t="s">
        <v>40</v>
      </c>
      <c r="J15" s="95"/>
      <c r="K15" s="89"/>
      <c r="L15" s="116" t="s">
        <v>41</v>
      </c>
      <c r="M15" s="97"/>
      <c r="N15" s="91"/>
      <c r="O15" s="28">
        <f t="shared" si="0"/>
        <v>0</v>
      </c>
      <c r="P15" s="50" t="e">
        <f>IF(Q15="SI",(O15*B15)/Estandares!K14/Estandares!H11,(O15*B15)/Estandares!K14)</f>
        <v>#DIV/0!</v>
      </c>
      <c r="Q15" s="52" t="str">
        <f>IF(Estandares!H11&gt;1,"SI","")</f>
        <v/>
      </c>
      <c r="R15" s="50" t="e">
        <f>(O15*B15)/Estandares!K14</f>
        <v>#DIV/0!</v>
      </c>
    </row>
    <row r="16" spans="1:18" ht="23.25" thickBot="1" x14ac:dyDescent="0.25">
      <c r="A16" s="48" t="str">
        <f>IF(Estandares!E11="x",Estandares!B11,"BORRAR FILA")</f>
        <v>BORRAR FILA</v>
      </c>
      <c r="B16" s="72" t="e">
        <f>Estandares!G11</f>
        <v>#DIV/0!</v>
      </c>
      <c r="C16" s="75" t="s">
        <v>18</v>
      </c>
      <c r="D16" s="93"/>
      <c r="E16" s="69"/>
      <c r="F16" s="78" t="s">
        <v>19</v>
      </c>
      <c r="G16" s="79"/>
      <c r="H16" s="70"/>
      <c r="I16" s="114" t="s">
        <v>40</v>
      </c>
      <c r="J16" s="95"/>
      <c r="K16" s="89"/>
      <c r="L16" s="116" t="s">
        <v>41</v>
      </c>
      <c r="M16" s="97"/>
      <c r="N16" s="91"/>
      <c r="O16" s="28">
        <f t="shared" si="0"/>
        <v>0</v>
      </c>
      <c r="P16" s="50" t="e">
        <f>IF(Q16="SI",(O16*B16)/Estandares!K14/Estandares!H12,(O16*B16)/Estandares!K14)</f>
        <v>#DIV/0!</v>
      </c>
      <c r="Q16" s="52" t="str">
        <f>IF(Estandares!H12&gt;1,"SI","")</f>
        <v/>
      </c>
      <c r="R16" s="50" t="e">
        <f>(O16*B16)/Estandares!K14</f>
        <v>#DIV/0!</v>
      </c>
    </row>
    <row r="17" spans="1:18" ht="23.25" thickBot="1" x14ac:dyDescent="0.25">
      <c r="A17" s="48" t="str">
        <f>IF(Estandares!E12="x",Estandares!B12,"BORRAR FILA")</f>
        <v>BORRAR FILA</v>
      </c>
      <c r="B17" s="72" t="e">
        <f>Estandares!G12</f>
        <v>#DIV/0!</v>
      </c>
      <c r="C17" s="75" t="s">
        <v>18</v>
      </c>
      <c r="D17" s="93"/>
      <c r="E17" s="69"/>
      <c r="F17" s="78" t="s">
        <v>19</v>
      </c>
      <c r="G17" s="79"/>
      <c r="H17" s="70"/>
      <c r="I17" s="114" t="s">
        <v>40</v>
      </c>
      <c r="J17" s="95"/>
      <c r="K17" s="89"/>
      <c r="L17" s="116" t="s">
        <v>41</v>
      </c>
      <c r="M17" s="97"/>
      <c r="N17" s="91"/>
      <c r="O17" s="28">
        <f t="shared" si="0"/>
        <v>0</v>
      </c>
      <c r="P17" s="50" t="e">
        <f>IF(Q17="SI",(O17*B17)/Estandares!K14/Estandares!H13,(O17*B17)/Estandares!K14)</f>
        <v>#DIV/0!</v>
      </c>
      <c r="Q17" s="52" t="str">
        <f>IF(Estandares!H13&gt;1,"SI","")</f>
        <v/>
      </c>
      <c r="R17" s="50" t="e">
        <f>(O17*B17)/Estandares!K14</f>
        <v>#DIV/0!</v>
      </c>
    </row>
    <row r="18" spans="1:18" ht="23.25" thickBot="1" x14ac:dyDescent="0.25">
      <c r="A18" s="48" t="str">
        <f>IF(Estandares!E13="x",Estandares!B13,"BORRAR FILA")</f>
        <v>BORRAR FILA</v>
      </c>
      <c r="B18" s="72" t="e">
        <f>Estandares!G13</f>
        <v>#DIV/0!</v>
      </c>
      <c r="C18" s="75" t="s">
        <v>18</v>
      </c>
      <c r="D18" s="93"/>
      <c r="E18" s="69"/>
      <c r="F18" s="78" t="s">
        <v>19</v>
      </c>
      <c r="G18" s="79"/>
      <c r="H18" s="70"/>
      <c r="I18" s="114" t="s">
        <v>40</v>
      </c>
      <c r="J18" s="95"/>
      <c r="K18" s="89"/>
      <c r="L18" s="116" t="s">
        <v>41</v>
      </c>
      <c r="M18" s="97"/>
      <c r="N18" s="91"/>
      <c r="O18" s="28">
        <f t="shared" si="0"/>
        <v>0</v>
      </c>
      <c r="P18" s="50" t="e">
        <f>IF(Q18="SI",(O18*B18)/Estandares!K14/Estandares!H20,(O18*B18)/Estandares!K14)</f>
        <v>#DIV/0!</v>
      </c>
      <c r="Q18" s="52" t="str">
        <f>IF(Estandares!H20&gt;1,"SI","")</f>
        <v/>
      </c>
      <c r="R18" s="50" t="e">
        <f>(O18*B18)/Estandares!K14</f>
        <v>#DIV/0!</v>
      </c>
    </row>
    <row r="19" spans="1:18" ht="23.25" thickBot="1" x14ac:dyDescent="0.25">
      <c r="A19" s="48" t="str">
        <f>IF(Estandares!E14="x",Estandares!B14,"BORRAR FILA")</f>
        <v>BORRAR FILA</v>
      </c>
      <c r="B19" s="72" t="e">
        <f>Estandares!G14</f>
        <v>#DIV/0!</v>
      </c>
      <c r="C19" s="75" t="s">
        <v>18</v>
      </c>
      <c r="D19" s="93"/>
      <c r="E19" s="69"/>
      <c r="F19" s="78" t="s">
        <v>19</v>
      </c>
      <c r="G19" s="79"/>
      <c r="H19" s="70"/>
      <c r="I19" s="114" t="s">
        <v>40</v>
      </c>
      <c r="J19" s="95"/>
      <c r="K19" s="89"/>
      <c r="L19" s="116" t="s">
        <v>41</v>
      </c>
      <c r="M19" s="97"/>
      <c r="N19" s="91"/>
      <c r="O19" s="28">
        <f t="shared" si="0"/>
        <v>0</v>
      </c>
      <c r="P19" s="50" t="e">
        <f>IF(Q19="SI",(O19*B19)/Estandares!K14/Estandares!H21,(O19*B19)/Estandares!K14)</f>
        <v>#DIV/0!</v>
      </c>
      <c r="Q19" s="52" t="str">
        <f>IF(Estandares!H21&gt;1,"SI","")</f>
        <v/>
      </c>
      <c r="R19" s="50" t="e">
        <f>(O19*B19)/Estandares!K14</f>
        <v>#DIV/0!</v>
      </c>
    </row>
    <row r="20" spans="1:18" ht="23.25" thickBot="1" x14ac:dyDescent="0.25">
      <c r="A20" s="48" t="str">
        <f>IF(Estandares!E15="x",Estandares!B15,"BORRAR FILA")</f>
        <v>BORRAR FILA</v>
      </c>
      <c r="B20" s="72" t="e">
        <f>Estandares!G15</f>
        <v>#DIV/0!</v>
      </c>
      <c r="C20" s="75" t="s">
        <v>18</v>
      </c>
      <c r="D20" s="93"/>
      <c r="E20" s="69"/>
      <c r="F20" s="78" t="s">
        <v>19</v>
      </c>
      <c r="G20" s="79"/>
      <c r="H20" s="70"/>
      <c r="I20" s="114" t="s">
        <v>40</v>
      </c>
      <c r="J20" s="95"/>
      <c r="K20" s="89"/>
      <c r="L20" s="116" t="s">
        <v>41</v>
      </c>
      <c r="M20" s="97"/>
      <c r="N20" s="91"/>
      <c r="O20" s="28">
        <f t="shared" si="0"/>
        <v>0</v>
      </c>
      <c r="P20" s="50" t="e">
        <f>IF(Q20="SI",(O20*B20)/Estandares!K14/Estandares!H22,(O20*B20)/Estandares!K14)</f>
        <v>#DIV/0!</v>
      </c>
      <c r="Q20" s="52" t="str">
        <f>IF(Estandares!H22&gt;1,"SI","")</f>
        <v/>
      </c>
      <c r="R20" s="50" t="e">
        <f>(O20*B20)/Estandares!K14</f>
        <v>#DIV/0!</v>
      </c>
    </row>
    <row r="21" spans="1:18" ht="23.25" thickBot="1" x14ac:dyDescent="0.25">
      <c r="A21" s="48" t="str">
        <f>IF(Estandares!E16="x",Estandares!B16,"BORRAR FILA")</f>
        <v>BORRAR FILA</v>
      </c>
      <c r="B21" s="72" t="e">
        <f>Estandares!G16</f>
        <v>#DIV/0!</v>
      </c>
      <c r="C21" s="75" t="s">
        <v>18</v>
      </c>
      <c r="D21" s="93"/>
      <c r="E21" s="69"/>
      <c r="F21" s="78" t="s">
        <v>19</v>
      </c>
      <c r="G21" s="79"/>
      <c r="H21" s="70"/>
      <c r="I21" s="114" t="s">
        <v>40</v>
      </c>
      <c r="J21" s="95"/>
      <c r="K21" s="89"/>
      <c r="L21" s="116" t="s">
        <v>41</v>
      </c>
      <c r="M21" s="97"/>
      <c r="N21" s="91"/>
      <c r="O21" s="28">
        <f t="shared" si="0"/>
        <v>0</v>
      </c>
      <c r="P21" s="50" t="e">
        <f>IF(Q21="SI",(O21*B21)/Estandares!K14/Estandares!H23,(O21*B21)/Estandares!K14)</f>
        <v>#DIV/0!</v>
      </c>
      <c r="Q21" s="52" t="str">
        <f>IF(Estandares!H23&gt;1,"SI","")</f>
        <v/>
      </c>
      <c r="R21" s="50" t="e">
        <f>(O21*B21)/Estandares!K14</f>
        <v>#DIV/0!</v>
      </c>
    </row>
    <row r="22" spans="1:18" ht="23.25" thickBot="1" x14ac:dyDescent="0.25">
      <c r="A22" s="48" t="str">
        <f>IF(Estandares!E17="x",Estandares!B17,"BORRAR FILA")</f>
        <v>BORRAR FILA</v>
      </c>
      <c r="B22" s="72" t="e">
        <f>Estandares!G17</f>
        <v>#DIV/0!</v>
      </c>
      <c r="C22" s="75" t="s">
        <v>18</v>
      </c>
      <c r="D22" s="93"/>
      <c r="E22" s="69"/>
      <c r="F22" s="78" t="s">
        <v>19</v>
      </c>
      <c r="G22" s="79"/>
      <c r="H22" s="70"/>
      <c r="I22" s="114" t="s">
        <v>40</v>
      </c>
      <c r="J22" s="95"/>
      <c r="K22" s="89"/>
      <c r="L22" s="116" t="s">
        <v>41</v>
      </c>
      <c r="M22" s="97"/>
      <c r="N22" s="91"/>
      <c r="O22" s="28">
        <f t="shared" si="0"/>
        <v>0</v>
      </c>
      <c r="P22" s="50" t="e">
        <f>IF(Q22="SI",(O22*B22)/Estandares!K14/Estandares!H28,(O22*B22)/Estandares!K14)</f>
        <v>#DIV/0!</v>
      </c>
      <c r="Q22" s="52" t="str">
        <f>IF(Estandares!H28&gt;1,"SI","")</f>
        <v/>
      </c>
      <c r="R22" s="50" t="e">
        <f>(O22*B22)/Estandares!K14</f>
        <v>#DIV/0!</v>
      </c>
    </row>
    <row r="23" spans="1:18" ht="23.25" thickBot="1" x14ac:dyDescent="0.25">
      <c r="A23" s="48" t="str">
        <f>IF(Estandares!E18="x",Estandares!B18,"BORRAR FILA")</f>
        <v>BORRAR FILA</v>
      </c>
      <c r="B23" s="72" t="e">
        <f>Estandares!G18</f>
        <v>#DIV/0!</v>
      </c>
      <c r="C23" s="75" t="s">
        <v>18</v>
      </c>
      <c r="D23" s="93"/>
      <c r="E23" s="69"/>
      <c r="F23" s="78" t="s">
        <v>19</v>
      </c>
      <c r="G23" s="79"/>
      <c r="H23" s="70"/>
      <c r="I23" s="114" t="s">
        <v>40</v>
      </c>
      <c r="J23" s="95"/>
      <c r="K23" s="89"/>
      <c r="L23" s="116" t="s">
        <v>41</v>
      </c>
      <c r="M23" s="97"/>
      <c r="N23" s="91"/>
      <c r="O23" s="28">
        <f t="shared" si="0"/>
        <v>0</v>
      </c>
      <c r="P23" s="50" t="e">
        <f>IF(Q23="SI",(O23*B23)/Estandares!K14/Estandares!H29,(O23*B23)/Estandares!K14)</f>
        <v>#DIV/0!</v>
      </c>
      <c r="Q23" s="52" t="str">
        <f>IF(Estandares!H29&gt;1,"SI","")</f>
        <v/>
      </c>
      <c r="R23" s="50" t="e">
        <f>(O23*B23)/Estandares!K14</f>
        <v>#DIV/0!</v>
      </c>
    </row>
    <row r="24" spans="1:18" ht="23.25" thickBot="1" x14ac:dyDescent="0.25">
      <c r="A24" s="48" t="str">
        <f>IF(Estandares!E19="x",Estandares!B19,"BORRAR FILA")</f>
        <v>BORRAR FILA</v>
      </c>
      <c r="B24" s="72" t="e">
        <f>Estandares!G19</f>
        <v>#DIV/0!</v>
      </c>
      <c r="C24" s="75" t="s">
        <v>18</v>
      </c>
      <c r="D24" s="93"/>
      <c r="E24" s="69"/>
      <c r="F24" s="78" t="s">
        <v>19</v>
      </c>
      <c r="G24" s="79"/>
      <c r="H24" s="70"/>
      <c r="I24" s="114" t="s">
        <v>40</v>
      </c>
      <c r="J24" s="95"/>
      <c r="K24" s="89"/>
      <c r="L24" s="116" t="s">
        <v>41</v>
      </c>
      <c r="M24" s="97"/>
      <c r="N24" s="91"/>
      <c r="O24" s="28">
        <f t="shared" si="0"/>
        <v>0</v>
      </c>
      <c r="P24" s="50" t="e">
        <f>IF(Q24="SI",(O24*B24)/Estandares!K14/Estandares!H30,(O24*B24)/Estandares!K14)</f>
        <v>#DIV/0!</v>
      </c>
      <c r="Q24" s="52" t="str">
        <f>IF(Estandares!H30&gt;1,"SI","")</f>
        <v/>
      </c>
      <c r="R24" s="50" t="e">
        <f>(O24*B24)/Estandares!K14</f>
        <v>#DIV/0!</v>
      </c>
    </row>
    <row r="25" spans="1:18" ht="23.25" thickBot="1" x14ac:dyDescent="0.25">
      <c r="A25" s="48" t="str">
        <f>IF(Estandares!E20="x",Estandares!B20,"BORRAR FILA")</f>
        <v>BORRAR FILA</v>
      </c>
      <c r="B25" s="72" t="e">
        <f>Estandares!G20</f>
        <v>#DIV/0!</v>
      </c>
      <c r="C25" s="75" t="s">
        <v>18</v>
      </c>
      <c r="D25" s="93"/>
      <c r="E25" s="69"/>
      <c r="F25" s="78" t="s">
        <v>19</v>
      </c>
      <c r="G25" s="79"/>
      <c r="H25" s="70"/>
      <c r="I25" s="114" t="s">
        <v>40</v>
      </c>
      <c r="J25" s="95"/>
      <c r="K25" s="89"/>
      <c r="L25" s="116" t="s">
        <v>41</v>
      </c>
      <c r="M25" s="97"/>
      <c r="N25" s="91"/>
      <c r="O25" s="28">
        <f t="shared" si="0"/>
        <v>0</v>
      </c>
      <c r="P25" s="50" t="e">
        <f>IF(Q25="SI",(O25*B25)/Estandares!K14/Estandares!H31,(O25*B25)/Estandares!K14)</f>
        <v>#DIV/0!</v>
      </c>
      <c r="Q25" s="52" t="str">
        <f>IF(Estandares!H31&gt;1,"SI","")</f>
        <v/>
      </c>
      <c r="R25" s="50" t="e">
        <f>(O25*B25)/Estandares!K14</f>
        <v>#DIV/0!</v>
      </c>
    </row>
    <row r="26" spans="1:18" ht="23.25" thickBot="1" x14ac:dyDescent="0.25">
      <c r="A26" s="48" t="str">
        <f>IF(Estandares!E21="x",Estandares!B21,"BORRAR FILA")</f>
        <v>BORRAR FILA</v>
      </c>
      <c r="B26" s="72" t="e">
        <f>Estandares!G21</f>
        <v>#DIV/0!</v>
      </c>
      <c r="C26" s="75" t="s">
        <v>18</v>
      </c>
      <c r="D26" s="93"/>
      <c r="E26" s="69"/>
      <c r="F26" s="78" t="s">
        <v>19</v>
      </c>
      <c r="G26" s="79"/>
      <c r="H26" s="70"/>
      <c r="I26" s="114" t="s">
        <v>40</v>
      </c>
      <c r="J26" s="95"/>
      <c r="K26" s="89"/>
      <c r="L26" s="116" t="s">
        <v>41</v>
      </c>
      <c r="M26" s="97"/>
      <c r="N26" s="91"/>
      <c r="O26" s="28">
        <f t="shared" si="0"/>
        <v>0</v>
      </c>
      <c r="P26" s="50" t="e">
        <f>IF(Q26="SI",(O26*B26)/Estandares!K14/Estandares!H32,(O26*B26)/Estandares!K14)</f>
        <v>#DIV/0!</v>
      </c>
      <c r="Q26" s="52" t="str">
        <f>IF(Estandares!H32&gt;1,"SI","")</f>
        <v/>
      </c>
      <c r="R26" s="50" t="e">
        <f>(O26*B26)/Estandares!K14</f>
        <v>#DIV/0!</v>
      </c>
    </row>
    <row r="27" spans="1:18" ht="23.25" thickBot="1" x14ac:dyDescent="0.25">
      <c r="A27" s="48" t="str">
        <f>IF(Estandares!E22="x",Estandares!B22,"BORRAR FILA")</f>
        <v>BORRAR FILA</v>
      </c>
      <c r="B27" s="72" t="e">
        <f>Estandares!G22</f>
        <v>#DIV/0!</v>
      </c>
      <c r="C27" s="75" t="s">
        <v>18</v>
      </c>
      <c r="D27" s="93"/>
      <c r="E27" s="69"/>
      <c r="F27" s="78" t="s">
        <v>19</v>
      </c>
      <c r="G27" s="79"/>
      <c r="H27" s="70"/>
      <c r="I27" s="114" t="s">
        <v>40</v>
      </c>
      <c r="J27" s="95"/>
      <c r="K27" s="89"/>
      <c r="L27" s="116" t="s">
        <v>41</v>
      </c>
      <c r="M27" s="97"/>
      <c r="N27" s="91"/>
      <c r="O27" s="28">
        <f t="shared" si="0"/>
        <v>0</v>
      </c>
      <c r="P27" s="50" t="e">
        <f>IF(Q27="SI",(O27*B27)/Estandares!K14/Estandares!H33,(O27*B27)/Estandares!K14)</f>
        <v>#DIV/0!</v>
      </c>
      <c r="Q27" s="52" t="str">
        <f>IF(Estandares!H33&gt;1,"SI","")</f>
        <v/>
      </c>
      <c r="R27" s="50" t="e">
        <f>(O27*B27)/Estandares!K14</f>
        <v>#DIV/0!</v>
      </c>
    </row>
    <row r="28" spans="1:18" ht="23.25" thickBot="1" x14ac:dyDescent="0.25">
      <c r="A28" s="48" t="str">
        <f>IF(Estandares!E23="x",Estandares!B23,"BORRAR FILA")</f>
        <v>BORRAR FILA</v>
      </c>
      <c r="B28" s="72" t="e">
        <f>Estandares!G23</f>
        <v>#DIV/0!</v>
      </c>
      <c r="C28" s="75" t="s">
        <v>18</v>
      </c>
      <c r="D28" s="93"/>
      <c r="E28" s="69"/>
      <c r="F28" s="78" t="s">
        <v>19</v>
      </c>
      <c r="G28" s="79"/>
      <c r="H28" s="70"/>
      <c r="I28" s="114" t="s">
        <v>40</v>
      </c>
      <c r="J28" s="95"/>
      <c r="K28" s="89"/>
      <c r="L28" s="116" t="s">
        <v>41</v>
      </c>
      <c r="M28" s="97"/>
      <c r="N28" s="91"/>
      <c r="O28" s="28">
        <f t="shared" si="0"/>
        <v>0</v>
      </c>
      <c r="P28" s="50" t="e">
        <f>IF(Q28="SI",(O28*B28)/Estandares!K14/Estandares!H34,(O28*B28)/Estandares!K14)</f>
        <v>#DIV/0!</v>
      </c>
      <c r="Q28" s="52" t="str">
        <f>IF(Estandares!H34&gt;1,"SI","")</f>
        <v/>
      </c>
      <c r="R28" s="50" t="e">
        <f>(O28*B28)/Estandares!K14</f>
        <v>#DIV/0!</v>
      </c>
    </row>
    <row r="29" spans="1:18" ht="23.25" thickBot="1" x14ac:dyDescent="0.25">
      <c r="A29" s="48" t="str">
        <f>IF(Estandares!E24="x",Estandares!B24,"BORRAR FILA")</f>
        <v>BORRAR FILA</v>
      </c>
      <c r="B29" s="72" t="e">
        <f>Estandares!G24</f>
        <v>#DIV/0!</v>
      </c>
      <c r="C29" s="75" t="s">
        <v>18</v>
      </c>
      <c r="D29" s="93"/>
      <c r="E29" s="69"/>
      <c r="F29" s="78" t="s">
        <v>19</v>
      </c>
      <c r="G29" s="79"/>
      <c r="H29" s="70"/>
      <c r="I29" s="114" t="s">
        <v>40</v>
      </c>
      <c r="J29" s="95"/>
      <c r="K29" s="89"/>
      <c r="L29" s="116" t="s">
        <v>41</v>
      </c>
      <c r="M29" s="97"/>
      <c r="N29" s="91"/>
      <c r="O29" s="28">
        <f t="shared" si="0"/>
        <v>0</v>
      </c>
      <c r="P29" s="50" t="e">
        <f>IF(Q29="SI",(O29*B29)/Estandares!K14/Estandares!H35,(O29*B29)/Estandares!K14)</f>
        <v>#DIV/0!</v>
      </c>
      <c r="Q29" s="52" t="str">
        <f>IF(Estandares!H35&gt;1,"SI","")</f>
        <v/>
      </c>
      <c r="R29" s="50" t="e">
        <f>(O29*B29)/Estandares!K14</f>
        <v>#DIV/0!</v>
      </c>
    </row>
    <row r="30" spans="1:18" ht="23.25" thickBot="1" x14ac:dyDescent="0.25">
      <c r="A30" s="48" t="str">
        <f>IF(Estandares!E25="x",Estandares!B25,"BORRAR FILA")</f>
        <v>BORRAR FILA</v>
      </c>
      <c r="B30" s="72" t="e">
        <f>Estandares!G25</f>
        <v>#DIV/0!</v>
      </c>
      <c r="C30" s="75" t="s">
        <v>18</v>
      </c>
      <c r="D30" s="93"/>
      <c r="E30" s="69"/>
      <c r="F30" s="78" t="s">
        <v>19</v>
      </c>
      <c r="G30" s="79"/>
      <c r="H30" s="70"/>
      <c r="I30" s="114" t="s">
        <v>40</v>
      </c>
      <c r="J30" s="95"/>
      <c r="K30" s="89"/>
      <c r="L30" s="116" t="s">
        <v>41</v>
      </c>
      <c r="M30" s="97"/>
      <c r="N30" s="91"/>
      <c r="O30" s="28">
        <f t="shared" si="0"/>
        <v>0</v>
      </c>
      <c r="P30" s="50" t="e">
        <f>IF(Q30="SI",(O30*B30)/Estandares!K14/Estandares!H36,(O30*B30)/Estandares!K14)</f>
        <v>#DIV/0!</v>
      </c>
      <c r="Q30" s="52" t="str">
        <f>IF(Estandares!H36&gt;1,"SI","")</f>
        <v/>
      </c>
      <c r="R30" s="50" t="e">
        <f>(O30*B30)/Estandares!K14</f>
        <v>#DIV/0!</v>
      </c>
    </row>
    <row r="31" spans="1:18" ht="23.25" thickBot="1" x14ac:dyDescent="0.25">
      <c r="A31" s="48" t="str">
        <f>IF(Estandares!E26="x",Estandares!B26,"BORRAR FILA")</f>
        <v>BORRAR FILA</v>
      </c>
      <c r="B31" s="72" t="e">
        <f>Estandares!G26</f>
        <v>#DIV/0!</v>
      </c>
      <c r="C31" s="75" t="s">
        <v>18</v>
      </c>
      <c r="D31" s="93"/>
      <c r="E31" s="69"/>
      <c r="F31" s="78" t="s">
        <v>19</v>
      </c>
      <c r="G31" s="79"/>
      <c r="H31" s="70"/>
      <c r="I31" s="114" t="s">
        <v>40</v>
      </c>
      <c r="J31" s="95"/>
      <c r="K31" s="89"/>
      <c r="L31" s="116" t="s">
        <v>41</v>
      </c>
      <c r="M31" s="97"/>
      <c r="N31" s="91"/>
      <c r="O31" s="28">
        <f t="shared" si="0"/>
        <v>0</v>
      </c>
      <c r="P31" s="50" t="e">
        <f>IF(Q31="SI",(O31*B31)/Estandares!K14/Estandares!H37,(O31*B31)/Estandares!K14)</f>
        <v>#DIV/0!</v>
      </c>
      <c r="Q31" s="52" t="str">
        <f>IF(Estandares!H37&gt;1,"SI","")</f>
        <v/>
      </c>
      <c r="R31" s="50" t="e">
        <f>(O31*B31)/Estandares!K14</f>
        <v>#DIV/0!</v>
      </c>
    </row>
    <row r="32" spans="1:18" ht="23.25" thickBot="1" x14ac:dyDescent="0.25">
      <c r="A32" s="48" t="str">
        <f>IF(Estandares!E27="x",Estandares!B27,"BORRAR FILA")</f>
        <v>BORRAR FILA</v>
      </c>
      <c r="B32" s="72" t="e">
        <f>Estandares!G27</f>
        <v>#DIV/0!</v>
      </c>
      <c r="C32" s="75" t="s">
        <v>18</v>
      </c>
      <c r="D32" s="93"/>
      <c r="E32" s="69"/>
      <c r="F32" s="78" t="s">
        <v>19</v>
      </c>
      <c r="G32" s="79"/>
      <c r="H32" s="70"/>
      <c r="I32" s="114" t="s">
        <v>40</v>
      </c>
      <c r="J32" s="95"/>
      <c r="K32" s="89"/>
      <c r="L32" s="116" t="s">
        <v>41</v>
      </c>
      <c r="M32" s="97"/>
      <c r="N32" s="91"/>
      <c r="O32" s="28">
        <f t="shared" si="0"/>
        <v>0</v>
      </c>
      <c r="P32" s="50" t="e">
        <f>IF(Q32="SI",(O32*B32)/Estandares!K14/Estandares!H38,(O32*B32)/Estandares!K14)</f>
        <v>#DIV/0!</v>
      </c>
      <c r="Q32" s="52" t="str">
        <f>IF(Estandares!H38&gt;1,"SI","")</f>
        <v/>
      </c>
      <c r="R32" s="50" t="e">
        <f>(O32*B32)/Estandares!K14</f>
        <v>#DIV/0!</v>
      </c>
    </row>
    <row r="33" spans="1:18" ht="23.25" thickBot="1" x14ac:dyDescent="0.25">
      <c r="A33" s="48" t="str">
        <f>IF(Estandares!E28="x",Estandares!B28,"BORRAR FILA")</f>
        <v>BORRAR FILA</v>
      </c>
      <c r="B33" s="72" t="e">
        <f>Estandares!G28</f>
        <v>#DIV/0!</v>
      </c>
      <c r="C33" s="75" t="s">
        <v>18</v>
      </c>
      <c r="D33" s="93"/>
      <c r="E33" s="69"/>
      <c r="F33" s="78" t="s">
        <v>19</v>
      </c>
      <c r="G33" s="79"/>
      <c r="H33" s="70"/>
      <c r="I33" s="114" t="s">
        <v>40</v>
      </c>
      <c r="J33" s="95"/>
      <c r="K33" s="89"/>
      <c r="L33" s="116" t="s">
        <v>41</v>
      </c>
      <c r="M33" s="97"/>
      <c r="N33" s="91"/>
      <c r="O33" s="28">
        <f t="shared" si="0"/>
        <v>0</v>
      </c>
      <c r="P33" s="50" t="e">
        <f>IF(Q33="SI",(O33*B33)/Estandares!K14/Estandares!H39,(O33*B33)/Estandares!K14)</f>
        <v>#DIV/0!</v>
      </c>
      <c r="Q33" s="52" t="str">
        <f>IF(Estandares!H39&gt;1,"SI","")</f>
        <v/>
      </c>
      <c r="R33" s="50" t="e">
        <f>(O33*B33)/Estandares!K14</f>
        <v>#DIV/0!</v>
      </c>
    </row>
    <row r="34" spans="1:18" ht="23.25" thickBot="1" x14ac:dyDescent="0.25">
      <c r="A34" s="48" t="str">
        <f>IF(Estandares!E29="x",Estandares!B29,"BORRAR FILA")</f>
        <v>BORRAR FILA</v>
      </c>
      <c r="B34" s="72" t="e">
        <f>Estandares!G29</f>
        <v>#DIV/0!</v>
      </c>
      <c r="C34" s="75" t="s">
        <v>18</v>
      </c>
      <c r="D34" s="93"/>
      <c r="E34" s="69"/>
      <c r="F34" s="78" t="s">
        <v>19</v>
      </c>
      <c r="G34" s="79"/>
      <c r="H34" s="70"/>
      <c r="I34" s="114" t="s">
        <v>40</v>
      </c>
      <c r="J34" s="95"/>
      <c r="K34" s="89"/>
      <c r="L34" s="116" t="s">
        <v>41</v>
      </c>
      <c r="M34" s="97"/>
      <c r="N34" s="91"/>
      <c r="O34" s="28">
        <f t="shared" si="0"/>
        <v>0</v>
      </c>
      <c r="P34" s="50" t="e">
        <f>IF(Q34="SI",(O34*B34)/Estandares!K14/Estandares!H40,(O34*B34)/Estandares!K14)</f>
        <v>#DIV/0!</v>
      </c>
      <c r="Q34" s="52" t="str">
        <f>IF(Estandares!H40&gt;1,"SI","")</f>
        <v/>
      </c>
      <c r="R34" s="50" t="e">
        <f>(O34*B34)/Estandares!K14</f>
        <v>#DIV/0!</v>
      </c>
    </row>
    <row r="35" spans="1:18" ht="23.25" thickBot="1" x14ac:dyDescent="0.25">
      <c r="A35" s="48" t="str">
        <f>IF(Estandares!E30="x",Estandares!B30,"BORRAR FILA")</f>
        <v>BORRAR FILA</v>
      </c>
      <c r="B35" s="72" t="e">
        <f>Estandares!G30</f>
        <v>#DIV/0!</v>
      </c>
      <c r="C35" s="75" t="s">
        <v>18</v>
      </c>
      <c r="D35" s="93"/>
      <c r="E35" s="69"/>
      <c r="F35" s="78" t="s">
        <v>19</v>
      </c>
      <c r="G35" s="79"/>
      <c r="H35" s="70"/>
      <c r="I35" s="114" t="s">
        <v>40</v>
      </c>
      <c r="J35" s="95"/>
      <c r="K35" s="89"/>
      <c r="L35" s="116" t="s">
        <v>41</v>
      </c>
      <c r="M35" s="97"/>
      <c r="N35" s="91"/>
      <c r="O35" s="28">
        <f t="shared" si="0"/>
        <v>0</v>
      </c>
      <c r="P35" s="50" t="e">
        <f>IF(Q35="SI",(O35*B35)/Estandares!K14/Estandares!H41,(O35*B35)/Estandares!K14)</f>
        <v>#DIV/0!</v>
      </c>
      <c r="Q35" s="52" t="str">
        <f>IF(Estandares!H41&gt;1,"SI","")</f>
        <v/>
      </c>
      <c r="R35" s="50" t="e">
        <f>(O35*B35)/Estandares!K14</f>
        <v>#DIV/0!</v>
      </c>
    </row>
    <row r="36" spans="1:18" ht="23.25" thickBot="1" x14ac:dyDescent="0.25">
      <c r="A36" s="48" t="str">
        <f>IF(Estandares!E31="x",Estandares!B31,"BORRAR FILA")</f>
        <v>BORRAR FILA</v>
      </c>
      <c r="B36" s="72" t="e">
        <f>Estandares!G31</f>
        <v>#DIV/0!</v>
      </c>
      <c r="C36" s="75" t="s">
        <v>18</v>
      </c>
      <c r="D36" s="93"/>
      <c r="E36" s="69"/>
      <c r="F36" s="78" t="s">
        <v>19</v>
      </c>
      <c r="G36" s="79"/>
      <c r="H36" s="70"/>
      <c r="I36" s="114" t="s">
        <v>40</v>
      </c>
      <c r="J36" s="95"/>
      <c r="K36" s="89"/>
      <c r="L36" s="116" t="s">
        <v>41</v>
      </c>
      <c r="M36" s="97"/>
      <c r="N36" s="91"/>
      <c r="O36" s="28">
        <f t="shared" si="0"/>
        <v>0</v>
      </c>
      <c r="P36" s="50" t="e">
        <f>IF(Q36="SI",(O36*B36)/Estandares!K14/Estandares!H42,(O36*B36)/Estandares!K14)</f>
        <v>#DIV/0!</v>
      </c>
      <c r="Q36" s="52" t="str">
        <f>IF(Estandares!H42&gt;1,"SI","")</f>
        <v/>
      </c>
      <c r="R36" s="50" t="e">
        <f>(O36*B36)/Estandares!K14</f>
        <v>#DIV/0!</v>
      </c>
    </row>
    <row r="37" spans="1:18" ht="23.25" thickBot="1" x14ac:dyDescent="0.25">
      <c r="A37" s="48" t="str">
        <f>IF(Estandares!E32="x",Estandares!B32,"BORRAR FILA")</f>
        <v>BORRAR FILA</v>
      </c>
      <c r="B37" s="72" t="e">
        <f>Estandares!G32</f>
        <v>#DIV/0!</v>
      </c>
      <c r="C37" s="75" t="s">
        <v>18</v>
      </c>
      <c r="D37" s="93"/>
      <c r="E37" s="69"/>
      <c r="F37" s="78" t="s">
        <v>19</v>
      </c>
      <c r="G37" s="79"/>
      <c r="H37" s="70"/>
      <c r="I37" s="114" t="s">
        <v>40</v>
      </c>
      <c r="J37" s="95"/>
      <c r="K37" s="89"/>
      <c r="L37" s="116" t="s">
        <v>41</v>
      </c>
      <c r="M37" s="97"/>
      <c r="N37" s="91"/>
      <c r="O37" s="28">
        <f t="shared" si="0"/>
        <v>0</v>
      </c>
      <c r="P37" s="50" t="e">
        <f>IF(Q37="SI",(O37*B37)/Estandares!K14/Estandares!H43,(O37*B37)/Estandares!K14)</f>
        <v>#DIV/0!</v>
      </c>
      <c r="Q37" s="52" t="str">
        <f>IF(Estandares!H43&gt;1,"SI","")</f>
        <v/>
      </c>
      <c r="R37" s="50" t="e">
        <f>(O37*B37)/Estandares!K14</f>
        <v>#DIV/0!</v>
      </c>
    </row>
    <row r="38" spans="1:18" ht="23.25" thickBot="1" x14ac:dyDescent="0.25">
      <c r="A38" s="48" t="str">
        <f>IF(Estandares!E33="x",Estandares!B33,"BORRAR FILA")</f>
        <v>BORRAR FILA</v>
      </c>
      <c r="B38" s="72" t="e">
        <f>Estandares!G33</f>
        <v>#DIV/0!</v>
      </c>
      <c r="C38" s="75" t="s">
        <v>18</v>
      </c>
      <c r="D38" s="93"/>
      <c r="E38" s="69"/>
      <c r="F38" s="78" t="s">
        <v>19</v>
      </c>
      <c r="G38" s="79"/>
      <c r="H38" s="70"/>
      <c r="I38" s="114" t="s">
        <v>40</v>
      </c>
      <c r="J38" s="95"/>
      <c r="K38" s="89"/>
      <c r="L38" s="116" t="s">
        <v>41</v>
      </c>
      <c r="M38" s="97"/>
      <c r="N38" s="91"/>
      <c r="O38" s="28">
        <f t="shared" si="0"/>
        <v>0</v>
      </c>
      <c r="P38" s="50" t="e">
        <f>IF(Q38="SI",(O38*B38)/Estandares!K14/Estandares!H44,(O38*B38)/Estandares!K14)</f>
        <v>#DIV/0!</v>
      </c>
      <c r="Q38" s="52" t="str">
        <f>IF(Estandares!H44&gt;1,"SI","")</f>
        <v/>
      </c>
      <c r="R38" s="50" t="e">
        <f>(O38*B38)/Estandares!K14</f>
        <v>#DIV/0!</v>
      </c>
    </row>
    <row r="39" spans="1:18" ht="23.25" thickBot="1" x14ac:dyDescent="0.25">
      <c r="A39" s="48" t="str">
        <f>IF(Estandares!E34="x",Estandares!B34,"BORRAR FILA")</f>
        <v>BORRAR FILA</v>
      </c>
      <c r="B39" s="72" t="e">
        <f>Estandares!G34</f>
        <v>#DIV/0!</v>
      </c>
      <c r="C39" s="75" t="s">
        <v>18</v>
      </c>
      <c r="D39" s="93"/>
      <c r="E39" s="69"/>
      <c r="F39" s="78" t="s">
        <v>19</v>
      </c>
      <c r="G39" s="79"/>
      <c r="H39" s="70"/>
      <c r="I39" s="114" t="s">
        <v>40</v>
      </c>
      <c r="J39" s="95"/>
      <c r="K39" s="89"/>
      <c r="L39" s="116" t="s">
        <v>41</v>
      </c>
      <c r="M39" s="97"/>
      <c r="N39" s="91"/>
      <c r="O39" s="28">
        <f t="shared" si="0"/>
        <v>0</v>
      </c>
      <c r="P39" s="50" t="e">
        <f>IF(Q39="SI",(O39*B39)/Estandares!K14/Estandares!H45,(O39*B39)/Estandares!K14)</f>
        <v>#DIV/0!</v>
      </c>
      <c r="Q39" s="52" t="str">
        <f>IF(Estandares!H45&gt;1,"SI","")</f>
        <v/>
      </c>
      <c r="R39" s="50" t="e">
        <f>(O39*B39)/Estandares!K14</f>
        <v>#DIV/0!</v>
      </c>
    </row>
    <row r="40" spans="1:18" ht="23.25" thickBot="1" x14ac:dyDescent="0.25">
      <c r="A40" s="48" t="str">
        <f>IF(Estandares!E35="x",Estandares!B35,"BORRAR FILA")</f>
        <v>BORRAR FILA</v>
      </c>
      <c r="B40" s="72" t="e">
        <f>Estandares!G35</f>
        <v>#DIV/0!</v>
      </c>
      <c r="C40" s="75" t="s">
        <v>18</v>
      </c>
      <c r="D40" s="93"/>
      <c r="E40" s="69"/>
      <c r="F40" s="78" t="s">
        <v>19</v>
      </c>
      <c r="G40" s="79"/>
      <c r="H40" s="70"/>
      <c r="I40" s="114" t="s">
        <v>40</v>
      </c>
      <c r="J40" s="95"/>
      <c r="K40" s="89"/>
      <c r="L40" s="116" t="s">
        <v>41</v>
      </c>
      <c r="M40" s="97"/>
      <c r="N40" s="91"/>
      <c r="O40" s="28">
        <f t="shared" si="0"/>
        <v>0</v>
      </c>
      <c r="P40" s="50" t="e">
        <f>IF(Q40="SI",(O40*B40)/Estandares!K14/Estandares!H46,(O40*B40)/Estandares!K14)</f>
        <v>#DIV/0!</v>
      </c>
      <c r="Q40" s="52" t="str">
        <f>IF(Estandares!H46&gt;1,"SI","")</f>
        <v/>
      </c>
      <c r="R40" s="50" t="e">
        <f>(O40*B40)/Estandares!K14</f>
        <v>#DIV/0!</v>
      </c>
    </row>
    <row r="41" spans="1:18" ht="23.25" thickBot="1" x14ac:dyDescent="0.25">
      <c r="A41" s="48" t="str">
        <f>IF(Estandares!E36="x",Estandares!B36,"BORRAR FILA")</f>
        <v>BORRAR FILA</v>
      </c>
      <c r="B41" s="72" t="e">
        <f>Estandares!G36</f>
        <v>#DIV/0!</v>
      </c>
      <c r="C41" s="75" t="s">
        <v>18</v>
      </c>
      <c r="D41" s="93"/>
      <c r="E41" s="69"/>
      <c r="F41" s="78" t="s">
        <v>19</v>
      </c>
      <c r="G41" s="79"/>
      <c r="H41" s="70"/>
      <c r="I41" s="114" t="s">
        <v>40</v>
      </c>
      <c r="J41" s="95"/>
      <c r="K41" s="89"/>
      <c r="L41" s="116" t="s">
        <v>41</v>
      </c>
      <c r="M41" s="97"/>
      <c r="N41" s="91"/>
      <c r="O41" s="28">
        <f t="shared" si="0"/>
        <v>0</v>
      </c>
      <c r="P41" s="50" t="e">
        <f>IF(Q41="SI",(O41*B41)/Estandares!K14/Estandares!H47,(O41*B41)/Estandares!K14)</f>
        <v>#DIV/0!</v>
      </c>
      <c r="Q41" s="52" t="str">
        <f>IF(Estandares!H47&gt;1,"SI","")</f>
        <v/>
      </c>
      <c r="R41" s="50" t="e">
        <f>(O41*B41)/Estandares!K14</f>
        <v>#DIV/0!</v>
      </c>
    </row>
    <row r="42" spans="1:18" ht="23.25" thickBot="1" x14ac:dyDescent="0.25">
      <c r="A42" s="48" t="str">
        <f>IF(Estandares!E37="x",Estandares!B37,"BORRAR FILA")</f>
        <v>BORRAR FILA</v>
      </c>
      <c r="B42" s="72" t="e">
        <f>Estandares!G37</f>
        <v>#DIV/0!</v>
      </c>
      <c r="C42" s="75" t="s">
        <v>18</v>
      </c>
      <c r="D42" s="93"/>
      <c r="E42" s="69"/>
      <c r="F42" s="78" t="s">
        <v>19</v>
      </c>
      <c r="G42" s="79"/>
      <c r="H42" s="70"/>
      <c r="I42" s="114" t="s">
        <v>40</v>
      </c>
      <c r="J42" s="95"/>
      <c r="K42" s="89"/>
      <c r="L42" s="116" t="s">
        <v>41</v>
      </c>
      <c r="M42" s="97"/>
      <c r="N42" s="91"/>
      <c r="O42" s="28">
        <f t="shared" si="0"/>
        <v>0</v>
      </c>
      <c r="P42" s="50" t="e">
        <f>IF(Q42="SI",(O42*B42)/Estandares!K14/Estandares!H48,(O42*B42)/Estandares!K14)</f>
        <v>#DIV/0!</v>
      </c>
      <c r="Q42" s="52" t="str">
        <f>IF(Estandares!H48&gt;1,"SI","")</f>
        <v/>
      </c>
      <c r="R42" s="50" t="e">
        <f>(O42*B42)/Estandares!K14</f>
        <v>#DIV/0!</v>
      </c>
    </row>
    <row r="43" spans="1:18" ht="23.25" thickBot="1" x14ac:dyDescent="0.25">
      <c r="A43" s="48" t="str">
        <f>IF(Estandares!E38="x",Estandares!B38,"BORRAR FILA")</f>
        <v>BORRAR FILA</v>
      </c>
      <c r="B43" s="72" t="e">
        <f>Estandares!G38</f>
        <v>#DIV/0!</v>
      </c>
      <c r="C43" s="75" t="s">
        <v>18</v>
      </c>
      <c r="D43" s="93"/>
      <c r="E43" s="69"/>
      <c r="F43" s="78" t="s">
        <v>19</v>
      </c>
      <c r="G43" s="79"/>
      <c r="H43" s="70"/>
      <c r="I43" s="114" t="s">
        <v>40</v>
      </c>
      <c r="J43" s="95"/>
      <c r="K43" s="89"/>
      <c r="L43" s="116" t="s">
        <v>41</v>
      </c>
      <c r="M43" s="97"/>
      <c r="N43" s="91"/>
      <c r="O43" s="28">
        <f t="shared" si="0"/>
        <v>0</v>
      </c>
      <c r="P43" s="50" t="e">
        <f>IF(Q43="SI",(O43*B43)/Estandares!K14/Estandares!H49,(O43*B43)/Estandares!K14)</f>
        <v>#DIV/0!</v>
      </c>
      <c r="Q43" s="52" t="str">
        <f>IF(Estandares!H49&gt;1,"SI","")</f>
        <v/>
      </c>
      <c r="R43" s="50" t="e">
        <f>(O43*B43)/Estandares!K14</f>
        <v>#DIV/0!</v>
      </c>
    </row>
    <row r="44" spans="1:18" ht="23.25" thickBot="1" x14ac:dyDescent="0.25">
      <c r="A44" s="48" t="str">
        <f>IF(Estandares!E39="x",Estandares!B39,"BORRAR FILA")</f>
        <v>BORRAR FILA</v>
      </c>
      <c r="B44" s="72" t="e">
        <f>Estandares!G39</f>
        <v>#DIV/0!</v>
      </c>
      <c r="C44" s="75" t="s">
        <v>18</v>
      </c>
      <c r="D44" s="93"/>
      <c r="E44" s="69"/>
      <c r="F44" s="78" t="s">
        <v>19</v>
      </c>
      <c r="G44" s="79"/>
      <c r="H44" s="70"/>
      <c r="I44" s="114" t="s">
        <v>40</v>
      </c>
      <c r="J44" s="95"/>
      <c r="K44" s="89"/>
      <c r="L44" s="116" t="s">
        <v>41</v>
      </c>
      <c r="M44" s="97"/>
      <c r="N44" s="91"/>
      <c r="O44" s="28">
        <f t="shared" si="0"/>
        <v>0</v>
      </c>
      <c r="P44" s="50" t="e">
        <f>IF(Q44="SI",(O44*B44)/Estandares!K14/Estandares!H50,(O44*B44)/Estandares!K14)</f>
        <v>#DIV/0!</v>
      </c>
      <c r="Q44" s="52" t="str">
        <f>IF(Estandares!H50&gt;1,"SI","")</f>
        <v/>
      </c>
      <c r="R44" s="50" t="e">
        <f>(O44*B44)/Estandares!K14</f>
        <v>#DIV/0!</v>
      </c>
    </row>
    <row r="45" spans="1:18" ht="23.25" thickBot="1" x14ac:dyDescent="0.25">
      <c r="A45" s="48" t="str">
        <f>IF(Estandares!E40="x",Estandares!B40,"BORRAR FILA")</f>
        <v>BORRAR FILA</v>
      </c>
      <c r="B45" s="72" t="e">
        <f>Estandares!G40</f>
        <v>#DIV/0!</v>
      </c>
      <c r="C45" s="75" t="s">
        <v>18</v>
      </c>
      <c r="D45" s="93"/>
      <c r="E45" s="69"/>
      <c r="F45" s="78" t="s">
        <v>19</v>
      </c>
      <c r="G45" s="79"/>
      <c r="H45" s="70"/>
      <c r="I45" s="114" t="s">
        <v>40</v>
      </c>
      <c r="J45" s="95"/>
      <c r="K45" s="89"/>
      <c r="L45" s="116" t="s">
        <v>41</v>
      </c>
      <c r="M45" s="97"/>
      <c r="N45" s="91"/>
      <c r="O45" s="28">
        <f t="shared" si="0"/>
        <v>0</v>
      </c>
      <c r="P45" s="50" t="e">
        <f>IF(Q45="SI",(O45*B45)/Estandares!K14/Estandares!H51,(O45*B45)/Estandares!K14)</f>
        <v>#DIV/0!</v>
      </c>
      <c r="Q45" s="52" t="str">
        <f>IF(Estandares!H51&gt;1,"SI","")</f>
        <v/>
      </c>
      <c r="R45" s="50" t="e">
        <f>(O45*B45)/Estandares!K14</f>
        <v>#DIV/0!</v>
      </c>
    </row>
    <row r="46" spans="1:18" ht="23.25" thickBot="1" x14ac:dyDescent="0.25">
      <c r="A46" s="48" t="str">
        <f>IF(Estandares!E41="x",Estandares!B41,"BORRAR FILA")</f>
        <v>BORRAR FILA</v>
      </c>
      <c r="B46" s="72" t="e">
        <f>Estandares!G41</f>
        <v>#DIV/0!</v>
      </c>
      <c r="C46" s="75" t="s">
        <v>18</v>
      </c>
      <c r="D46" s="93"/>
      <c r="E46" s="69"/>
      <c r="F46" s="78" t="s">
        <v>19</v>
      </c>
      <c r="G46" s="79"/>
      <c r="H46" s="70"/>
      <c r="I46" s="114" t="s">
        <v>40</v>
      </c>
      <c r="J46" s="95"/>
      <c r="K46" s="89"/>
      <c r="L46" s="116" t="s">
        <v>41</v>
      </c>
      <c r="M46" s="97"/>
      <c r="N46" s="91"/>
      <c r="O46" s="28">
        <f t="shared" si="0"/>
        <v>0</v>
      </c>
      <c r="P46" s="50" t="e">
        <f>IF(Q46="SI",(O46*B46)/Estandares!K14/Estandares!H52,(O46*B46)/Estandares!K14)</f>
        <v>#DIV/0!</v>
      </c>
      <c r="Q46" s="52" t="str">
        <f>IF(Estandares!H52&gt;1,"SI","")</f>
        <v/>
      </c>
      <c r="R46" s="50" t="e">
        <f>(O46*B46)/Estandares!K14</f>
        <v>#DIV/0!</v>
      </c>
    </row>
    <row r="47" spans="1:18" ht="23.25" thickBot="1" x14ac:dyDescent="0.25">
      <c r="A47" s="48" t="str">
        <f>IF(Estandares!E42="x",Estandares!B42,"BORRAR FILA")</f>
        <v>BORRAR FILA</v>
      </c>
      <c r="B47" s="72" t="e">
        <f>Estandares!G42</f>
        <v>#DIV/0!</v>
      </c>
      <c r="C47" s="75" t="s">
        <v>18</v>
      </c>
      <c r="D47" s="93"/>
      <c r="E47" s="69"/>
      <c r="F47" s="78" t="s">
        <v>19</v>
      </c>
      <c r="G47" s="79"/>
      <c r="H47" s="70"/>
      <c r="I47" s="114" t="s">
        <v>40</v>
      </c>
      <c r="J47" s="95"/>
      <c r="K47" s="89"/>
      <c r="L47" s="116" t="s">
        <v>41</v>
      </c>
      <c r="M47" s="97"/>
      <c r="N47" s="91"/>
      <c r="O47" s="28">
        <f t="shared" si="0"/>
        <v>0</v>
      </c>
      <c r="P47" s="50" t="e">
        <f>IF(Q47="SI",(O47*B47)/Estandares!K14/Estandares!H53,(O47*B47)/Estandares!K14)</f>
        <v>#DIV/0!</v>
      </c>
      <c r="Q47" s="52" t="str">
        <f>IF(Estandares!H53&gt;1,"SI","")</f>
        <v/>
      </c>
      <c r="R47" s="50" t="e">
        <f>(O47*B47)/Estandares!K14</f>
        <v>#DIV/0!</v>
      </c>
    </row>
    <row r="48" spans="1:18" ht="23.25" thickBot="1" x14ac:dyDescent="0.25">
      <c r="A48" s="48" t="str">
        <f>IF(Estandares!E43="x",Estandares!B43,"BORRAR FILA")</f>
        <v>BORRAR FILA</v>
      </c>
      <c r="B48" s="72" t="e">
        <f>Estandares!G43</f>
        <v>#DIV/0!</v>
      </c>
      <c r="C48" s="75" t="s">
        <v>18</v>
      </c>
      <c r="D48" s="93"/>
      <c r="E48" s="69"/>
      <c r="F48" s="78" t="s">
        <v>19</v>
      </c>
      <c r="G48" s="79"/>
      <c r="H48" s="70"/>
      <c r="I48" s="114" t="s">
        <v>40</v>
      </c>
      <c r="J48" s="95"/>
      <c r="K48" s="89"/>
      <c r="L48" s="116" t="s">
        <v>41</v>
      </c>
      <c r="M48" s="97"/>
      <c r="N48" s="91"/>
      <c r="O48" s="28">
        <f t="shared" si="0"/>
        <v>0</v>
      </c>
      <c r="P48" s="50" t="e">
        <f>IF(Q48="SI",(O48*B48)/Estandares!K14/Estandares!H54,(O48*B48)/Estandares!K14)</f>
        <v>#DIV/0!</v>
      </c>
      <c r="Q48" s="52" t="str">
        <f>IF(Estandares!H54&gt;1,"SI","")</f>
        <v/>
      </c>
      <c r="R48" s="50" t="e">
        <f>(O48*B48)/Estandares!K14</f>
        <v>#DIV/0!</v>
      </c>
    </row>
    <row r="49" spans="1:18" ht="23.25" thickBot="1" x14ac:dyDescent="0.25">
      <c r="A49" s="48" t="str">
        <f>IF(Estandares!E44="x",Estandares!B44,"BORRAR FILA")</f>
        <v>BORRAR FILA</v>
      </c>
      <c r="B49" s="72" t="e">
        <f>Estandares!G44</f>
        <v>#DIV/0!</v>
      </c>
      <c r="C49" s="75" t="s">
        <v>18</v>
      </c>
      <c r="D49" s="93"/>
      <c r="E49" s="69"/>
      <c r="F49" s="78" t="s">
        <v>19</v>
      </c>
      <c r="G49" s="79"/>
      <c r="H49" s="70"/>
      <c r="I49" s="114" t="s">
        <v>40</v>
      </c>
      <c r="J49" s="95"/>
      <c r="K49" s="89"/>
      <c r="L49" s="116" t="s">
        <v>41</v>
      </c>
      <c r="M49" s="97"/>
      <c r="N49" s="91"/>
      <c r="O49" s="28">
        <f t="shared" si="0"/>
        <v>0</v>
      </c>
      <c r="P49" s="50" t="e">
        <f>IF(Q49="SI",(O49*B49)/Estandares!K14/Estandares!H55,(O49*B49)/Estandares!K14)</f>
        <v>#DIV/0!</v>
      </c>
      <c r="Q49" s="52" t="str">
        <f>IF(Estandares!H55&gt;1,"SI","")</f>
        <v/>
      </c>
      <c r="R49" s="50" t="e">
        <f>(O49*B49)/Estandares!K14</f>
        <v>#DIV/0!</v>
      </c>
    </row>
    <row r="50" spans="1:18" ht="23.25" thickBot="1" x14ac:dyDescent="0.25">
      <c r="A50" s="48" t="str">
        <f>IF(Estandares!E45="x",Estandares!B45,"BORRAR FILA")</f>
        <v>BORRAR FILA</v>
      </c>
      <c r="B50" s="72" t="e">
        <f>Estandares!G45</f>
        <v>#DIV/0!</v>
      </c>
      <c r="C50" s="75" t="s">
        <v>18</v>
      </c>
      <c r="D50" s="93"/>
      <c r="E50" s="69"/>
      <c r="F50" s="78" t="s">
        <v>19</v>
      </c>
      <c r="G50" s="79"/>
      <c r="H50" s="70"/>
      <c r="I50" s="114" t="s">
        <v>40</v>
      </c>
      <c r="J50" s="95"/>
      <c r="K50" s="89"/>
      <c r="L50" s="116" t="s">
        <v>41</v>
      </c>
      <c r="M50" s="97"/>
      <c r="N50" s="91"/>
      <c r="O50" s="28">
        <f t="shared" si="0"/>
        <v>0</v>
      </c>
      <c r="P50" s="50" t="e">
        <f>IF(Q50="SI",(O50*B50)/Estandares!K14/Estandares!H56,(O50*B50)/Estandares!K14)</f>
        <v>#DIV/0!</v>
      </c>
      <c r="Q50" s="52" t="str">
        <f>IF(Estandares!H56&gt;1,"SI","")</f>
        <v/>
      </c>
      <c r="R50" s="50" t="e">
        <f>(O50*B50)/Estandares!K14</f>
        <v>#DIV/0!</v>
      </c>
    </row>
    <row r="51" spans="1:18" ht="23.25" thickBot="1" x14ac:dyDescent="0.25">
      <c r="A51" s="48" t="str">
        <f>IF(Estandares!E46="x",Estandares!B46,"BORRAR FILA")</f>
        <v>BORRAR FILA</v>
      </c>
      <c r="B51" s="72" t="e">
        <f>Estandares!G46</f>
        <v>#DIV/0!</v>
      </c>
      <c r="C51" s="75" t="s">
        <v>18</v>
      </c>
      <c r="D51" s="93"/>
      <c r="E51" s="69"/>
      <c r="F51" s="78" t="s">
        <v>19</v>
      </c>
      <c r="G51" s="79"/>
      <c r="H51" s="70"/>
      <c r="I51" s="114" t="s">
        <v>40</v>
      </c>
      <c r="J51" s="95"/>
      <c r="K51" s="89"/>
      <c r="L51" s="116" t="s">
        <v>41</v>
      </c>
      <c r="M51" s="97"/>
      <c r="N51" s="91"/>
      <c r="O51" s="28">
        <f t="shared" si="0"/>
        <v>0</v>
      </c>
      <c r="P51" s="50" t="e">
        <f>IF(Q51="SI",(O51*B51)/Estandares!K14/Estandares!H57,(O51*B51)/Estandares!K14)</f>
        <v>#DIV/0!</v>
      </c>
      <c r="Q51" s="52" t="str">
        <f>IF(Estandares!H57&gt;1,"SI","")</f>
        <v/>
      </c>
      <c r="R51" s="50" t="e">
        <f>(O51*B51)/Estandares!K14</f>
        <v>#DIV/0!</v>
      </c>
    </row>
    <row r="52" spans="1:18" ht="23.25" thickBot="1" x14ac:dyDescent="0.25">
      <c r="A52" s="48" t="str">
        <f>IF(Estandares!E47="x",Estandares!B47,"BORRAR FILA")</f>
        <v>BORRAR FILA</v>
      </c>
      <c r="B52" s="72" t="e">
        <f>Estandares!G47</f>
        <v>#DIV/0!</v>
      </c>
      <c r="C52" s="75" t="s">
        <v>18</v>
      </c>
      <c r="D52" s="93"/>
      <c r="E52" s="69"/>
      <c r="F52" s="78" t="s">
        <v>19</v>
      </c>
      <c r="G52" s="79"/>
      <c r="H52" s="70"/>
      <c r="I52" s="114" t="s">
        <v>40</v>
      </c>
      <c r="J52" s="95"/>
      <c r="K52" s="89"/>
      <c r="L52" s="116" t="s">
        <v>41</v>
      </c>
      <c r="M52" s="97"/>
      <c r="N52" s="91"/>
      <c r="O52" s="28">
        <f t="shared" si="0"/>
        <v>0</v>
      </c>
      <c r="P52" s="50" t="e">
        <f>IF(Q52="SI",(O52*B52)/Estandares!K14/Estandares!H58,(O52*B52)/Estandares!K14)</f>
        <v>#DIV/0!</v>
      </c>
      <c r="Q52" s="52" t="str">
        <f>IF(Estandares!H58&gt;1,"SI","")</f>
        <v/>
      </c>
      <c r="R52" s="50" t="e">
        <f>(O52*B52)/Estandares!K14</f>
        <v>#DIV/0!</v>
      </c>
    </row>
    <row r="53" spans="1:18" ht="23.25" thickBot="1" x14ac:dyDescent="0.25">
      <c r="A53" s="48" t="str">
        <f>IF(Estandares!E48="x",Estandares!B48,"BORRAR FILA")</f>
        <v>BORRAR FILA</v>
      </c>
      <c r="B53" s="72" t="e">
        <f>Estandares!G48</f>
        <v>#DIV/0!</v>
      </c>
      <c r="C53" s="75" t="s">
        <v>18</v>
      </c>
      <c r="D53" s="93"/>
      <c r="E53" s="69"/>
      <c r="F53" s="78" t="s">
        <v>19</v>
      </c>
      <c r="G53" s="79"/>
      <c r="H53" s="70"/>
      <c r="I53" s="114" t="s">
        <v>40</v>
      </c>
      <c r="J53" s="95"/>
      <c r="K53" s="89"/>
      <c r="L53" s="116" t="s">
        <v>41</v>
      </c>
      <c r="M53" s="97"/>
      <c r="N53" s="91"/>
      <c r="O53" s="28">
        <f t="shared" si="0"/>
        <v>0</v>
      </c>
      <c r="P53" s="50" t="e">
        <f>IF(Q53="SI",(O53*B53)/Estandares!K14/Estandares!H59,(O53*B53)/Estandares!K14)</f>
        <v>#DIV/0!</v>
      </c>
      <c r="Q53" s="52" t="str">
        <f>IF(Estandares!H59&gt;1,"SI","")</f>
        <v/>
      </c>
      <c r="R53" s="50" t="e">
        <f>(O53*B53)/Estandares!K14</f>
        <v>#DIV/0!</v>
      </c>
    </row>
    <row r="54" spans="1:18" ht="23.25" thickBot="1" x14ac:dyDescent="0.25">
      <c r="A54" s="48" t="str">
        <f>IF(Estandares!E49="x",Estandares!B49,"BORRAR FILA")</f>
        <v>BORRAR FILA</v>
      </c>
      <c r="B54" s="72" t="e">
        <f>Estandares!G49</f>
        <v>#DIV/0!</v>
      </c>
      <c r="C54" s="75" t="s">
        <v>18</v>
      </c>
      <c r="D54" s="93"/>
      <c r="E54" s="69"/>
      <c r="F54" s="78" t="s">
        <v>19</v>
      </c>
      <c r="G54" s="79"/>
      <c r="H54" s="70"/>
      <c r="I54" s="114" t="s">
        <v>40</v>
      </c>
      <c r="J54" s="95"/>
      <c r="K54" s="89"/>
      <c r="L54" s="116" t="s">
        <v>41</v>
      </c>
      <c r="M54" s="97"/>
      <c r="N54" s="91"/>
      <c r="O54" s="28">
        <f t="shared" si="0"/>
        <v>0</v>
      </c>
      <c r="P54" s="50" t="e">
        <f>IF(Q54="SI",(O54*B54)/Estandares!K14/Estandares!H60,(O54*B54)/Estandares!K14)</f>
        <v>#DIV/0!</v>
      </c>
      <c r="Q54" s="52" t="str">
        <f>IF(Estandares!H60&gt;1,"SI","")</f>
        <v/>
      </c>
      <c r="R54" s="50" t="e">
        <f>(O54*B54)/Estandares!K14</f>
        <v>#DIV/0!</v>
      </c>
    </row>
    <row r="55" spans="1:18" ht="23.25" thickBot="1" x14ac:dyDescent="0.25">
      <c r="A55" s="48" t="str">
        <f>IF(Estandares!E50="x",Estandares!B50,"BORRAR FILA")</f>
        <v>BORRAR FILA</v>
      </c>
      <c r="B55" s="72" t="e">
        <f>Estandares!G50</f>
        <v>#DIV/0!</v>
      </c>
      <c r="C55" s="75" t="s">
        <v>18</v>
      </c>
      <c r="D55" s="93"/>
      <c r="E55" s="69"/>
      <c r="F55" s="78" t="s">
        <v>19</v>
      </c>
      <c r="G55" s="79"/>
      <c r="H55" s="70"/>
      <c r="I55" s="114" t="s">
        <v>40</v>
      </c>
      <c r="J55" s="95"/>
      <c r="K55" s="89"/>
      <c r="L55" s="116" t="s">
        <v>41</v>
      </c>
      <c r="M55" s="97"/>
      <c r="N55" s="91"/>
      <c r="O55" s="28">
        <f t="shared" si="0"/>
        <v>0</v>
      </c>
      <c r="P55" s="50" t="e">
        <f>IF(Q55="SI",(O55*B55)/Estandares!K14/Estandares!H61,(O55*B55)/Estandares!K14)</f>
        <v>#DIV/0!</v>
      </c>
      <c r="Q55" s="52" t="str">
        <f>IF(Estandares!H61&gt;1,"SI","")</f>
        <v/>
      </c>
      <c r="R55" s="50" t="e">
        <f>(O55*B55)/Estandares!K14</f>
        <v>#DIV/0!</v>
      </c>
    </row>
    <row r="56" spans="1:18" ht="23.25" thickBot="1" x14ac:dyDescent="0.25">
      <c r="A56" s="48" t="str">
        <f>IF(Estandares!E51="x",Estandares!B51,"BORRAR FILA")</f>
        <v>BORRAR FILA</v>
      </c>
      <c r="B56" s="72" t="e">
        <f>Estandares!G51</f>
        <v>#DIV/0!</v>
      </c>
      <c r="C56" s="75" t="s">
        <v>18</v>
      </c>
      <c r="D56" s="93"/>
      <c r="E56" s="69"/>
      <c r="F56" s="78" t="s">
        <v>19</v>
      </c>
      <c r="G56" s="79"/>
      <c r="H56" s="70"/>
      <c r="I56" s="114" t="s">
        <v>40</v>
      </c>
      <c r="J56" s="95"/>
      <c r="K56" s="89"/>
      <c r="L56" s="116" t="s">
        <v>41</v>
      </c>
      <c r="M56" s="97"/>
      <c r="N56" s="91"/>
      <c r="O56" s="28">
        <f t="shared" si="0"/>
        <v>0</v>
      </c>
      <c r="P56" s="50" t="e">
        <f>IF(Q56="SI",(O56*B56)/Estandares!K14/Estandares!H62,(O56*B56)/Estandares!K14)</f>
        <v>#DIV/0!</v>
      </c>
      <c r="Q56" s="52" t="str">
        <f>IF(Estandares!H62&gt;1,"SI","")</f>
        <v/>
      </c>
      <c r="R56" s="50" t="e">
        <f>(O56*B56)/Estandares!K14</f>
        <v>#DIV/0!</v>
      </c>
    </row>
    <row r="57" spans="1:18" ht="23.25" thickBot="1" x14ac:dyDescent="0.25">
      <c r="A57" s="48" t="str">
        <f>IF(Estandares!E52="x",Estandares!B52,"BORRAR FILA")</f>
        <v>BORRAR FILA</v>
      </c>
      <c r="B57" s="72" t="e">
        <f>Estandares!G52</f>
        <v>#DIV/0!</v>
      </c>
      <c r="C57" s="75" t="s">
        <v>18</v>
      </c>
      <c r="D57" s="93"/>
      <c r="E57" s="69"/>
      <c r="F57" s="78" t="s">
        <v>19</v>
      </c>
      <c r="G57" s="79"/>
      <c r="H57" s="70"/>
      <c r="I57" s="114" t="s">
        <v>40</v>
      </c>
      <c r="J57" s="95"/>
      <c r="K57" s="89"/>
      <c r="L57" s="116" t="s">
        <v>41</v>
      </c>
      <c r="M57" s="97"/>
      <c r="N57" s="91"/>
      <c r="O57" s="28">
        <f t="shared" si="0"/>
        <v>0</v>
      </c>
      <c r="P57" s="50" t="e">
        <f>IF(Q57="SI",(O57*B57)/Estandares!K14/Estandares!H63,(O57*B57)/Estandares!K14)</f>
        <v>#DIV/0!</v>
      </c>
      <c r="Q57" s="52" t="str">
        <f>IF(Estandares!H63&gt;1,"SI","")</f>
        <v/>
      </c>
      <c r="R57" s="50" t="e">
        <f>(O57*B57)/Estandares!K14</f>
        <v>#DIV/0!</v>
      </c>
    </row>
    <row r="58" spans="1:18" ht="23.25" thickBot="1" x14ac:dyDescent="0.25">
      <c r="A58" s="48" t="str">
        <f>IF(Estandares!E53="x",Estandares!B53,"BORRAR FILA")</f>
        <v>BORRAR FILA</v>
      </c>
      <c r="B58" s="72" t="e">
        <f>Estandares!G53</f>
        <v>#DIV/0!</v>
      </c>
      <c r="C58" s="75" t="s">
        <v>18</v>
      </c>
      <c r="D58" s="93"/>
      <c r="E58" s="69"/>
      <c r="F58" s="78" t="s">
        <v>19</v>
      </c>
      <c r="G58" s="79"/>
      <c r="H58" s="70"/>
      <c r="I58" s="114" t="s">
        <v>40</v>
      </c>
      <c r="J58" s="95"/>
      <c r="K58" s="89"/>
      <c r="L58" s="116" t="s">
        <v>41</v>
      </c>
      <c r="M58" s="97"/>
      <c r="N58" s="91"/>
      <c r="O58" s="28">
        <f t="shared" si="0"/>
        <v>0</v>
      </c>
      <c r="P58" s="50" t="e">
        <f>IF(Q58="SI",(O58*B58)/Estandares!K14/Estandares!H64,(O58*B58)/Estandares!K14)</f>
        <v>#DIV/0!</v>
      </c>
      <c r="Q58" s="52" t="str">
        <f>IF(Estandares!H64&gt;1,"SI","")</f>
        <v/>
      </c>
      <c r="R58" s="50" t="e">
        <f>(O58*B58)/Estandares!K14</f>
        <v>#DIV/0!</v>
      </c>
    </row>
    <row r="59" spans="1:18" ht="23.25" thickBot="1" x14ac:dyDescent="0.25">
      <c r="A59" s="48" t="str">
        <f>IF(Estandares!E54="x",Estandares!B54,"BORRAR FILA")</f>
        <v>BORRAR FILA</v>
      </c>
      <c r="B59" s="72" t="e">
        <f>Estandares!G54</f>
        <v>#DIV/0!</v>
      </c>
      <c r="C59" s="75" t="s">
        <v>18</v>
      </c>
      <c r="D59" s="93"/>
      <c r="E59" s="69"/>
      <c r="F59" s="78" t="s">
        <v>19</v>
      </c>
      <c r="G59" s="79"/>
      <c r="H59" s="70"/>
      <c r="I59" s="114" t="s">
        <v>40</v>
      </c>
      <c r="J59" s="95"/>
      <c r="K59" s="89"/>
      <c r="L59" s="116" t="s">
        <v>41</v>
      </c>
      <c r="M59" s="97"/>
      <c r="N59" s="91"/>
      <c r="O59" s="28">
        <f t="shared" si="0"/>
        <v>0</v>
      </c>
      <c r="P59" s="50" t="e">
        <f>IF(Q59="SI",(O59*B59)/Estandares!K14/Estandares!H65,(O59*B59)/Estandares!K14)</f>
        <v>#DIV/0!</v>
      </c>
      <c r="Q59" s="52" t="str">
        <f>IF(Estandares!H65&gt;1,"SI","")</f>
        <v/>
      </c>
      <c r="R59" s="50" t="e">
        <f>(O59*B59)/Estandares!K14</f>
        <v>#DIV/0!</v>
      </c>
    </row>
    <row r="60" spans="1:18" ht="23.25" thickBot="1" x14ac:dyDescent="0.25">
      <c r="A60" s="48" t="str">
        <f>IF(Estandares!E55="x",Estandares!B55,"BORRAR FILA")</f>
        <v>BORRAR FILA</v>
      </c>
      <c r="B60" s="72" t="e">
        <f>Estandares!G55</f>
        <v>#DIV/0!</v>
      </c>
      <c r="C60" s="75" t="s">
        <v>18</v>
      </c>
      <c r="D60" s="93"/>
      <c r="E60" s="69"/>
      <c r="F60" s="78" t="s">
        <v>19</v>
      </c>
      <c r="G60" s="79"/>
      <c r="H60" s="70"/>
      <c r="I60" s="114" t="s">
        <v>40</v>
      </c>
      <c r="J60" s="95"/>
      <c r="K60" s="89"/>
      <c r="L60" s="116" t="s">
        <v>41</v>
      </c>
      <c r="M60" s="97"/>
      <c r="N60" s="91"/>
      <c r="O60" s="28">
        <f t="shared" si="0"/>
        <v>0</v>
      </c>
      <c r="P60" s="50" t="e">
        <f>IF(Q60="SI",(O60*B60)/Estandares!K14/Estandares!H66,(O60*B60)/Estandares!K14)</f>
        <v>#DIV/0!</v>
      </c>
      <c r="Q60" s="52" t="str">
        <f>IF(Estandares!H66&gt;1,"SI","")</f>
        <v/>
      </c>
      <c r="R60" s="50" t="e">
        <f>(O60*B60)/Estandares!K14</f>
        <v>#DIV/0!</v>
      </c>
    </row>
    <row r="61" spans="1:18" ht="23.25" thickBot="1" x14ac:dyDescent="0.25">
      <c r="A61" s="48" t="str">
        <f>IF(Estandares!E56="x",Estandares!B56,"BORRAR FILA")</f>
        <v>BORRAR FILA</v>
      </c>
      <c r="B61" s="72" t="e">
        <f>Estandares!G56</f>
        <v>#DIV/0!</v>
      </c>
      <c r="C61" s="75" t="s">
        <v>18</v>
      </c>
      <c r="D61" s="93"/>
      <c r="E61" s="69"/>
      <c r="F61" s="78" t="s">
        <v>19</v>
      </c>
      <c r="G61" s="79"/>
      <c r="H61" s="70"/>
      <c r="I61" s="114" t="s">
        <v>40</v>
      </c>
      <c r="J61" s="95"/>
      <c r="K61" s="89"/>
      <c r="L61" s="116" t="s">
        <v>41</v>
      </c>
      <c r="M61" s="97"/>
      <c r="N61" s="91"/>
      <c r="O61" s="28">
        <f t="shared" si="0"/>
        <v>0</v>
      </c>
      <c r="P61" s="50" t="e">
        <f>IF(Q61="SI",(O61*B61)/Estandares!K14/Estandares!H67,(O61*B61)/Estandares!K14)</f>
        <v>#DIV/0!</v>
      </c>
      <c r="Q61" s="52" t="str">
        <f>IF(Estandares!H67&gt;1,"SI","")</f>
        <v/>
      </c>
      <c r="R61" s="50" t="e">
        <f>(O61*B61)/Estandares!K14</f>
        <v>#DIV/0!</v>
      </c>
    </row>
    <row r="62" spans="1:18" ht="23.25" thickBot="1" x14ac:dyDescent="0.25">
      <c r="A62" s="48" t="str">
        <f>IF(Estandares!E57="x",Estandares!B57,"BORRAR FILA")</f>
        <v>BORRAR FILA</v>
      </c>
      <c r="B62" s="72" t="e">
        <f>Estandares!G57</f>
        <v>#DIV/0!</v>
      </c>
      <c r="C62" s="75" t="s">
        <v>18</v>
      </c>
      <c r="D62" s="93"/>
      <c r="E62" s="69"/>
      <c r="F62" s="78" t="s">
        <v>19</v>
      </c>
      <c r="G62" s="79"/>
      <c r="H62" s="70"/>
      <c r="I62" s="114" t="s">
        <v>40</v>
      </c>
      <c r="J62" s="95"/>
      <c r="K62" s="89"/>
      <c r="L62" s="116" t="s">
        <v>41</v>
      </c>
      <c r="M62" s="97"/>
      <c r="N62" s="91"/>
      <c r="O62" s="28">
        <f t="shared" si="0"/>
        <v>0</v>
      </c>
      <c r="P62" s="50" t="e">
        <f>IF(Q62="SI",(O62*B62)/Estandares!K14/Estandares!H68,(O62*B62)/Estandares!K14)</f>
        <v>#DIV/0!</v>
      </c>
      <c r="Q62" s="52" t="str">
        <f>IF(Estandares!H68&gt;1,"SI","")</f>
        <v/>
      </c>
      <c r="R62" s="50" t="e">
        <f>(O62*B62)/Estandares!K14</f>
        <v>#DIV/0!</v>
      </c>
    </row>
    <row r="63" spans="1:18" ht="23.25" thickBot="1" x14ac:dyDescent="0.25">
      <c r="A63" s="48" t="str">
        <f>IF(Estandares!E58="x",Estandares!B58,"BORRAR FILA")</f>
        <v>BORRAR FILA</v>
      </c>
      <c r="B63" s="72" t="e">
        <f>Estandares!G58</f>
        <v>#DIV/0!</v>
      </c>
      <c r="C63" s="75" t="s">
        <v>18</v>
      </c>
      <c r="D63" s="93"/>
      <c r="E63" s="69"/>
      <c r="F63" s="78" t="s">
        <v>19</v>
      </c>
      <c r="G63" s="79"/>
      <c r="H63" s="70"/>
      <c r="I63" s="114" t="s">
        <v>40</v>
      </c>
      <c r="J63" s="95"/>
      <c r="K63" s="89"/>
      <c r="L63" s="116" t="s">
        <v>41</v>
      </c>
      <c r="M63" s="97"/>
      <c r="N63" s="91"/>
      <c r="O63" s="28">
        <f t="shared" si="0"/>
        <v>0</v>
      </c>
      <c r="P63" s="50" t="e">
        <f>IF(Q63="SI",(O63*B63)/Estandares!K14/Estandares!H69,(O63*B63)/Estandares!K14)</f>
        <v>#DIV/0!</v>
      </c>
      <c r="Q63" s="52" t="str">
        <f>IF(Estandares!H69&gt;1,"SI","")</f>
        <v/>
      </c>
      <c r="R63" s="50" t="e">
        <f>(O63*B63)/Estandares!K14</f>
        <v>#DIV/0!</v>
      </c>
    </row>
    <row r="64" spans="1:18" ht="23.25" thickBot="1" x14ac:dyDescent="0.25">
      <c r="A64" s="48" t="str">
        <f>IF(Estandares!E59="x",Estandares!B59,"BORRAR FILA")</f>
        <v>BORRAR FILA</v>
      </c>
      <c r="B64" s="72" t="e">
        <f>Estandares!G59</f>
        <v>#DIV/0!</v>
      </c>
      <c r="C64" s="75" t="s">
        <v>18</v>
      </c>
      <c r="D64" s="93"/>
      <c r="E64" s="69"/>
      <c r="F64" s="78" t="s">
        <v>19</v>
      </c>
      <c r="G64" s="79"/>
      <c r="H64" s="70"/>
      <c r="I64" s="114" t="s">
        <v>40</v>
      </c>
      <c r="J64" s="95"/>
      <c r="K64" s="89"/>
      <c r="L64" s="116" t="s">
        <v>41</v>
      </c>
      <c r="M64" s="97"/>
      <c r="N64" s="91"/>
      <c r="O64" s="28">
        <f t="shared" si="0"/>
        <v>0</v>
      </c>
      <c r="P64" s="50" t="e">
        <f>IF(Q64="SI",(O64*B64)/Estandares!K14/Estandares!H70,(O64*B64)/Estandares!K14)</f>
        <v>#DIV/0!</v>
      </c>
      <c r="Q64" s="52" t="str">
        <f>IF(Estandares!H70&gt;1,"SI","")</f>
        <v/>
      </c>
      <c r="R64" s="50" t="e">
        <f>(O64*B64)/Estandares!K14</f>
        <v>#DIV/0!</v>
      </c>
    </row>
    <row r="65" spans="1:18" ht="23.25" thickBot="1" x14ac:dyDescent="0.25">
      <c r="A65" s="48" t="str">
        <f>IF(Estandares!E60="x",Estandares!B60,"BORRAR FILA")</f>
        <v>BORRAR FILA</v>
      </c>
      <c r="B65" s="72" t="e">
        <f>Estandares!G60</f>
        <v>#DIV/0!</v>
      </c>
      <c r="C65" s="75" t="s">
        <v>18</v>
      </c>
      <c r="D65" s="93"/>
      <c r="E65" s="69"/>
      <c r="F65" s="78" t="s">
        <v>19</v>
      </c>
      <c r="G65" s="79"/>
      <c r="H65" s="70"/>
      <c r="I65" s="114" t="s">
        <v>40</v>
      </c>
      <c r="J65" s="95"/>
      <c r="K65" s="89"/>
      <c r="L65" s="116" t="s">
        <v>41</v>
      </c>
      <c r="M65" s="97"/>
      <c r="N65" s="91"/>
      <c r="O65" s="28">
        <f t="shared" si="0"/>
        <v>0</v>
      </c>
      <c r="P65" s="50" t="e">
        <f>IF(Q65="SI",(O65*B65)/Estandares!K14/Estandares!H71,(O65*B65)/Estandares!K14)</f>
        <v>#DIV/0!</v>
      </c>
      <c r="Q65" s="52" t="str">
        <f>IF(Estandares!H71&gt;1,"SI","")</f>
        <v/>
      </c>
      <c r="R65" s="50" t="e">
        <f>(O65*B65)/Estandares!K14</f>
        <v>#DIV/0!</v>
      </c>
    </row>
    <row r="66" spans="1:18" ht="23.25" thickBot="1" x14ac:dyDescent="0.25">
      <c r="A66" s="48" t="str">
        <f>IF(Estandares!E61="x",Estandares!B61,"BORRAR FILA")</f>
        <v>BORRAR FILA</v>
      </c>
      <c r="B66" s="72" t="e">
        <f>Estandares!G61</f>
        <v>#DIV/0!</v>
      </c>
      <c r="C66" s="75" t="s">
        <v>18</v>
      </c>
      <c r="D66" s="93"/>
      <c r="E66" s="69"/>
      <c r="F66" s="78" t="s">
        <v>19</v>
      </c>
      <c r="G66" s="79"/>
      <c r="H66" s="70"/>
      <c r="I66" s="114" t="s">
        <v>40</v>
      </c>
      <c r="J66" s="95"/>
      <c r="K66" s="89"/>
      <c r="L66" s="116" t="s">
        <v>41</v>
      </c>
      <c r="M66" s="97"/>
      <c r="N66" s="91"/>
      <c r="O66" s="28">
        <f t="shared" si="0"/>
        <v>0</v>
      </c>
      <c r="P66" s="50" t="e">
        <f>IF(Q66="SI",(O66*B66)/Estandares!K14/Estandares!H72,(O66*B66)/Estandares!K14)</f>
        <v>#DIV/0!</v>
      </c>
      <c r="Q66" s="52" t="str">
        <f>IF(Estandares!H72&gt;1,"SI","")</f>
        <v/>
      </c>
      <c r="R66" s="50" t="e">
        <f>(O66*B66)/Estandares!K14</f>
        <v>#DIV/0!</v>
      </c>
    </row>
    <row r="67" spans="1:18" ht="23.25" thickBot="1" x14ac:dyDescent="0.25">
      <c r="A67" s="48" t="str">
        <f>IF(Estandares!E62="x",Estandares!B62,"BORRAR FILA")</f>
        <v>BORRAR FILA</v>
      </c>
      <c r="B67" s="72" t="e">
        <f>Estandares!G62</f>
        <v>#DIV/0!</v>
      </c>
      <c r="C67" s="75" t="s">
        <v>18</v>
      </c>
      <c r="D67" s="93"/>
      <c r="E67" s="69"/>
      <c r="F67" s="78" t="s">
        <v>19</v>
      </c>
      <c r="G67" s="79"/>
      <c r="H67" s="70"/>
      <c r="I67" s="114" t="s">
        <v>40</v>
      </c>
      <c r="J67" s="95"/>
      <c r="K67" s="89"/>
      <c r="L67" s="116" t="s">
        <v>41</v>
      </c>
      <c r="M67" s="97"/>
      <c r="N67" s="91"/>
      <c r="O67" s="28">
        <f t="shared" si="0"/>
        <v>0</v>
      </c>
      <c r="P67" s="50" t="e">
        <f>IF(Q67="SI",(O67*B67)/Estandares!K14/Estandares!H73,(O67*B67)/Estandares!K14)</f>
        <v>#DIV/0!</v>
      </c>
      <c r="Q67" s="52" t="str">
        <f>IF(Estandares!H73&gt;1,"SI","")</f>
        <v/>
      </c>
      <c r="R67" s="50" t="e">
        <f>(O67*B67)/Estandares!K14</f>
        <v>#DIV/0!</v>
      </c>
    </row>
    <row r="68" spans="1:18" ht="23.25" thickBot="1" x14ac:dyDescent="0.25">
      <c r="A68" s="48" t="str">
        <f>IF(Estandares!E63="x",Estandares!B63,"BORRAR FILA")</f>
        <v>BORRAR FILA</v>
      </c>
      <c r="B68" s="72" t="e">
        <f>Estandares!G63</f>
        <v>#DIV/0!</v>
      </c>
      <c r="C68" s="75" t="s">
        <v>18</v>
      </c>
      <c r="D68" s="93"/>
      <c r="E68" s="69"/>
      <c r="F68" s="78" t="s">
        <v>19</v>
      </c>
      <c r="G68" s="79"/>
      <c r="H68" s="70"/>
      <c r="I68" s="114" t="s">
        <v>40</v>
      </c>
      <c r="J68" s="95"/>
      <c r="K68" s="89"/>
      <c r="L68" s="116" t="s">
        <v>41</v>
      </c>
      <c r="M68" s="97"/>
      <c r="N68" s="91"/>
      <c r="O68" s="28">
        <f t="shared" si="0"/>
        <v>0</v>
      </c>
      <c r="P68" s="50" t="e">
        <f>IF(Q68="SI",(O68*B68)/Estandares!K14/Estandares!H74,(O68*B68)/Estandares!K14)</f>
        <v>#DIV/0!</v>
      </c>
      <c r="Q68" s="52" t="str">
        <f>IF(Estandares!H74&gt;1,"SI","")</f>
        <v/>
      </c>
      <c r="R68" s="50" t="e">
        <f>(O68*B68)/Estandares!K14</f>
        <v>#DIV/0!</v>
      </c>
    </row>
    <row r="69" spans="1:18" ht="23.25" thickBot="1" x14ac:dyDescent="0.25">
      <c r="A69" s="48" t="str">
        <f>IF(Estandares!E64="x",Estandares!B64,"BORRAR FILA")</f>
        <v>BORRAR FILA</v>
      </c>
      <c r="B69" s="72" t="e">
        <f>Estandares!G64</f>
        <v>#DIV/0!</v>
      </c>
      <c r="C69" s="75" t="s">
        <v>18</v>
      </c>
      <c r="D69" s="93"/>
      <c r="E69" s="69"/>
      <c r="F69" s="78" t="s">
        <v>19</v>
      </c>
      <c r="G69" s="79"/>
      <c r="H69" s="70"/>
      <c r="I69" s="114" t="s">
        <v>40</v>
      </c>
      <c r="J69" s="95"/>
      <c r="K69" s="89"/>
      <c r="L69" s="116" t="s">
        <v>41</v>
      </c>
      <c r="M69" s="97"/>
      <c r="N69" s="91"/>
      <c r="O69" s="28">
        <f t="shared" si="0"/>
        <v>0</v>
      </c>
      <c r="P69" s="50" t="e">
        <f>IF(Q69="SI",(O69*B69)/Estandares!K14/Estandares!H75,(O69*B69)/Estandares!K14)</f>
        <v>#DIV/0!</v>
      </c>
      <c r="Q69" s="52" t="str">
        <f>IF(Estandares!H75&gt;1,"SI","")</f>
        <v/>
      </c>
      <c r="R69" s="50" t="e">
        <f>(O69*B69)/Estandares!K14</f>
        <v>#DIV/0!</v>
      </c>
    </row>
    <row r="70" spans="1:18" ht="23.25" thickBot="1" x14ac:dyDescent="0.25">
      <c r="A70" s="48" t="str">
        <f>IF(Estandares!E65="x",Estandares!B65,"BORRAR FILA")</f>
        <v>BORRAR FILA</v>
      </c>
      <c r="B70" s="72" t="e">
        <f>Estandares!G65</f>
        <v>#DIV/0!</v>
      </c>
      <c r="C70" s="75" t="s">
        <v>18</v>
      </c>
      <c r="D70" s="93"/>
      <c r="E70" s="69"/>
      <c r="F70" s="78" t="s">
        <v>19</v>
      </c>
      <c r="G70" s="79"/>
      <c r="H70" s="70"/>
      <c r="I70" s="114" t="s">
        <v>40</v>
      </c>
      <c r="J70" s="95"/>
      <c r="K70" s="89"/>
      <c r="L70" s="116" t="s">
        <v>41</v>
      </c>
      <c r="M70" s="97"/>
      <c r="N70" s="91"/>
      <c r="O70" s="28">
        <f t="shared" si="0"/>
        <v>0</v>
      </c>
      <c r="P70" s="50" t="e">
        <f>IF(Q70="SI",(O70*B70)/Estandares!K14/Estandares!H76,(O70*B70)/Estandares!K14)</f>
        <v>#DIV/0!</v>
      </c>
      <c r="Q70" s="52" t="str">
        <f>IF(Estandares!H76&gt;1,"SI","")</f>
        <v/>
      </c>
      <c r="R70" s="50" t="e">
        <f>(O70*B70)/Estandares!K14</f>
        <v>#DIV/0!</v>
      </c>
    </row>
    <row r="71" spans="1:18" ht="23.25" thickBot="1" x14ac:dyDescent="0.25">
      <c r="A71" s="48" t="str">
        <f>IF(Estandares!E66="x",Estandares!B66,"BORRAR FILA")</f>
        <v>BORRAR FILA</v>
      </c>
      <c r="B71" s="72" t="e">
        <f>Estandares!G66</f>
        <v>#DIV/0!</v>
      </c>
      <c r="C71" s="75" t="s">
        <v>18</v>
      </c>
      <c r="D71" s="93"/>
      <c r="E71" s="69"/>
      <c r="F71" s="78" t="s">
        <v>19</v>
      </c>
      <c r="G71" s="79"/>
      <c r="H71" s="70"/>
      <c r="I71" s="114" t="s">
        <v>40</v>
      </c>
      <c r="J71" s="95"/>
      <c r="K71" s="89"/>
      <c r="L71" s="116" t="s">
        <v>41</v>
      </c>
      <c r="M71" s="97"/>
      <c r="N71" s="91"/>
      <c r="O71" s="28">
        <f t="shared" si="0"/>
        <v>0</v>
      </c>
      <c r="P71" s="50" t="e">
        <f>IF(Q71="SI",(O71*B71)/Estandares!K14/Estandares!H77,(O71*B71)/Estandares!K14)</f>
        <v>#DIV/0!</v>
      </c>
      <c r="Q71" s="52" t="str">
        <f>IF(Estandares!H77&gt;1,"SI","")</f>
        <v/>
      </c>
      <c r="R71" s="50" t="e">
        <f>(O71*B71)/Estandares!K14</f>
        <v>#DIV/0!</v>
      </c>
    </row>
    <row r="72" spans="1:18" ht="23.25" thickBot="1" x14ac:dyDescent="0.25">
      <c r="A72" s="48" t="str">
        <f>IF(Estandares!E67="x",Estandares!B67,"BORRAR FILA")</f>
        <v>BORRAR FILA</v>
      </c>
      <c r="B72" s="72" t="e">
        <f>Estandares!G67</f>
        <v>#DIV/0!</v>
      </c>
      <c r="C72" s="75" t="s">
        <v>18</v>
      </c>
      <c r="D72" s="93"/>
      <c r="E72" s="69"/>
      <c r="F72" s="78" t="s">
        <v>19</v>
      </c>
      <c r="G72" s="79"/>
      <c r="H72" s="70"/>
      <c r="I72" s="114" t="s">
        <v>40</v>
      </c>
      <c r="J72" s="95"/>
      <c r="K72" s="89"/>
      <c r="L72" s="116" t="s">
        <v>41</v>
      </c>
      <c r="M72" s="97"/>
      <c r="N72" s="91"/>
      <c r="O72" s="28">
        <f t="shared" ref="O72:O116" si="1">(D72*E72)+(G72*H72)+(J72*K72)+(M72*N72)</f>
        <v>0</v>
      </c>
      <c r="P72" s="50" t="e">
        <f>IF(Q72="SI",(O72*B72)/Estandares!K14/Estandares!H78,(O72*B72)/Estandares!K14)</f>
        <v>#DIV/0!</v>
      </c>
      <c r="Q72" s="52" t="str">
        <f>IF(Estandares!H78&gt;1,"SI","")</f>
        <v/>
      </c>
      <c r="R72" s="50" t="e">
        <f>(O72*B72)/Estandares!K14</f>
        <v>#DIV/0!</v>
      </c>
    </row>
    <row r="73" spans="1:18" ht="23.25" thickBot="1" x14ac:dyDescent="0.25">
      <c r="A73" s="48" t="str">
        <f>IF(Estandares!E68="x",Estandares!B68,"BORRAR FILA")</f>
        <v>BORRAR FILA</v>
      </c>
      <c r="B73" s="72" t="e">
        <f>Estandares!G68</f>
        <v>#DIV/0!</v>
      </c>
      <c r="C73" s="75" t="s">
        <v>18</v>
      </c>
      <c r="D73" s="93"/>
      <c r="E73" s="69"/>
      <c r="F73" s="78" t="s">
        <v>19</v>
      </c>
      <c r="G73" s="79"/>
      <c r="H73" s="70"/>
      <c r="I73" s="114" t="s">
        <v>40</v>
      </c>
      <c r="J73" s="95"/>
      <c r="K73" s="89"/>
      <c r="L73" s="116" t="s">
        <v>41</v>
      </c>
      <c r="M73" s="97"/>
      <c r="N73" s="91"/>
      <c r="O73" s="28">
        <f t="shared" si="1"/>
        <v>0</v>
      </c>
      <c r="P73" s="50" t="e">
        <f>IF(Q73="SI",(O73*B73)/Estandares!K14/Estandares!H79,(O73*B73)/Estandares!K14)</f>
        <v>#DIV/0!</v>
      </c>
      <c r="Q73" s="52" t="str">
        <f>IF(Estandares!H79&gt;1,"SI","")</f>
        <v/>
      </c>
      <c r="R73" s="50" t="e">
        <f>(O73*B73)/Estandares!K14</f>
        <v>#DIV/0!</v>
      </c>
    </row>
    <row r="74" spans="1:18" ht="23.25" thickBot="1" x14ac:dyDescent="0.25">
      <c r="A74" s="48" t="str">
        <f>IF(Estandares!E69="x",Estandares!B69,"BORRAR FILA")</f>
        <v>BORRAR FILA</v>
      </c>
      <c r="B74" s="72" t="e">
        <f>Estandares!G69</f>
        <v>#DIV/0!</v>
      </c>
      <c r="C74" s="75" t="s">
        <v>18</v>
      </c>
      <c r="D74" s="93"/>
      <c r="E74" s="69"/>
      <c r="F74" s="78" t="s">
        <v>19</v>
      </c>
      <c r="G74" s="79"/>
      <c r="H74" s="70"/>
      <c r="I74" s="114" t="s">
        <v>40</v>
      </c>
      <c r="J74" s="95"/>
      <c r="K74" s="89"/>
      <c r="L74" s="116" t="s">
        <v>41</v>
      </c>
      <c r="M74" s="97"/>
      <c r="N74" s="91"/>
      <c r="O74" s="28">
        <f t="shared" si="1"/>
        <v>0</v>
      </c>
      <c r="P74" s="50" t="e">
        <f>IF(Q74="SI",(O74*B74)/Estandares!K14/Estandares!H80,(O74*B74)/Estandares!K14)</f>
        <v>#DIV/0!</v>
      </c>
      <c r="Q74" s="52" t="str">
        <f>IF(Estandares!H80&gt;1,"SI","")</f>
        <v/>
      </c>
      <c r="R74" s="50" t="e">
        <f>(O74*B74)/Estandares!K14</f>
        <v>#DIV/0!</v>
      </c>
    </row>
    <row r="75" spans="1:18" ht="23.25" thickBot="1" x14ac:dyDescent="0.25">
      <c r="A75" s="48" t="str">
        <f>IF(Estandares!E70="x",Estandares!B70,"BORRAR FILA")</f>
        <v>BORRAR FILA</v>
      </c>
      <c r="B75" s="72" t="e">
        <f>Estandares!G70</f>
        <v>#DIV/0!</v>
      </c>
      <c r="C75" s="75" t="s">
        <v>18</v>
      </c>
      <c r="D75" s="93"/>
      <c r="E75" s="69"/>
      <c r="F75" s="78" t="s">
        <v>19</v>
      </c>
      <c r="G75" s="79"/>
      <c r="H75" s="70"/>
      <c r="I75" s="114" t="s">
        <v>40</v>
      </c>
      <c r="J75" s="95"/>
      <c r="K75" s="89"/>
      <c r="L75" s="116" t="s">
        <v>41</v>
      </c>
      <c r="M75" s="97"/>
      <c r="N75" s="91"/>
      <c r="O75" s="28">
        <f t="shared" si="1"/>
        <v>0</v>
      </c>
      <c r="P75" s="50" t="e">
        <f>IF(Q75="SI",(O75*B75)/Estandares!K14/Estandares!H81,(O75*B75)/Estandares!K14)</f>
        <v>#DIV/0!</v>
      </c>
      <c r="Q75" s="52" t="str">
        <f>IF(Estandares!H81&gt;1,"SI","")</f>
        <v/>
      </c>
      <c r="R75" s="50" t="e">
        <f>(O75*B75)/Estandares!K14</f>
        <v>#DIV/0!</v>
      </c>
    </row>
    <row r="76" spans="1:18" ht="23.25" thickBot="1" x14ac:dyDescent="0.25">
      <c r="A76" s="48" t="str">
        <f>IF(Estandares!E71="x",Estandares!B71,"BORRAR FILA")</f>
        <v>BORRAR FILA</v>
      </c>
      <c r="B76" s="72" t="e">
        <f>Estandares!G71</f>
        <v>#DIV/0!</v>
      </c>
      <c r="C76" s="75" t="s">
        <v>18</v>
      </c>
      <c r="D76" s="93"/>
      <c r="E76" s="69"/>
      <c r="F76" s="78" t="s">
        <v>19</v>
      </c>
      <c r="G76" s="79"/>
      <c r="H76" s="70"/>
      <c r="I76" s="114" t="s">
        <v>40</v>
      </c>
      <c r="J76" s="95"/>
      <c r="K76" s="89"/>
      <c r="L76" s="116" t="s">
        <v>41</v>
      </c>
      <c r="M76" s="97"/>
      <c r="N76" s="91"/>
      <c r="O76" s="28">
        <f t="shared" si="1"/>
        <v>0</v>
      </c>
      <c r="P76" s="50" t="e">
        <f>IF(Q76="SI",(O76*B76)/Estandares!K14/Estandares!H82,(O76*B76)/Estandares!K14)</f>
        <v>#DIV/0!</v>
      </c>
      <c r="Q76" s="52" t="str">
        <f>IF(Estandares!H82&gt;1,"SI","")</f>
        <v/>
      </c>
      <c r="R76" s="50" t="e">
        <f>(O76*B76)/Estandares!K14</f>
        <v>#DIV/0!</v>
      </c>
    </row>
    <row r="77" spans="1:18" ht="23.25" thickBot="1" x14ac:dyDescent="0.25">
      <c r="A77" s="48" t="str">
        <f>IF(Estandares!E72="x",Estandares!B72,"BORRAR FILA")</f>
        <v>BORRAR FILA</v>
      </c>
      <c r="B77" s="72" t="e">
        <f>Estandares!G72</f>
        <v>#DIV/0!</v>
      </c>
      <c r="C77" s="75" t="s">
        <v>18</v>
      </c>
      <c r="D77" s="93"/>
      <c r="E77" s="69"/>
      <c r="F77" s="78" t="s">
        <v>19</v>
      </c>
      <c r="G77" s="79"/>
      <c r="H77" s="70"/>
      <c r="I77" s="114" t="s">
        <v>40</v>
      </c>
      <c r="J77" s="95"/>
      <c r="K77" s="89"/>
      <c r="L77" s="116" t="s">
        <v>41</v>
      </c>
      <c r="M77" s="97"/>
      <c r="N77" s="91"/>
      <c r="O77" s="28">
        <f t="shared" si="1"/>
        <v>0</v>
      </c>
      <c r="P77" s="50" t="e">
        <f>IF(Q77="SI",(O77*B77)/Estandares!K14/Estandares!H83,(O77*B77)/Estandares!K14)</f>
        <v>#DIV/0!</v>
      </c>
      <c r="Q77" s="52" t="str">
        <f>IF(Estandares!H83&gt;1,"SI","")</f>
        <v/>
      </c>
      <c r="R77" s="50" t="e">
        <f>(O77*B77)/Estandares!K14</f>
        <v>#DIV/0!</v>
      </c>
    </row>
    <row r="78" spans="1:18" ht="23.25" thickBot="1" x14ac:dyDescent="0.25">
      <c r="A78" s="48" t="str">
        <f>IF(Estandares!E73="x",Estandares!B73,"BORRAR FILA")</f>
        <v>BORRAR FILA</v>
      </c>
      <c r="B78" s="72" t="e">
        <f>Estandares!G73</f>
        <v>#DIV/0!</v>
      </c>
      <c r="C78" s="75" t="s">
        <v>18</v>
      </c>
      <c r="D78" s="93"/>
      <c r="E78" s="69"/>
      <c r="F78" s="78" t="s">
        <v>19</v>
      </c>
      <c r="G78" s="79"/>
      <c r="H78" s="70"/>
      <c r="I78" s="114" t="s">
        <v>40</v>
      </c>
      <c r="J78" s="95"/>
      <c r="K78" s="89"/>
      <c r="L78" s="116" t="s">
        <v>41</v>
      </c>
      <c r="M78" s="97"/>
      <c r="N78" s="91"/>
      <c r="O78" s="28">
        <f t="shared" si="1"/>
        <v>0</v>
      </c>
      <c r="P78" s="50" t="e">
        <f>IF(Q78="SI",(O78*B78)/Estandares!K14/Estandares!H84,(O78*B78)/Estandares!K14)</f>
        <v>#DIV/0!</v>
      </c>
      <c r="Q78" s="52" t="str">
        <f>IF(Estandares!H84&gt;1,"SI","")</f>
        <v/>
      </c>
      <c r="R78" s="50" t="e">
        <f>(O78*B78)/Estandares!K14</f>
        <v>#DIV/0!</v>
      </c>
    </row>
    <row r="79" spans="1:18" ht="23.25" thickBot="1" x14ac:dyDescent="0.25">
      <c r="A79" s="48" t="str">
        <f>IF(Estandares!E74="x",Estandares!B74,"BORRAR FILA")</f>
        <v>BORRAR FILA</v>
      </c>
      <c r="B79" s="72" t="e">
        <f>Estandares!G74</f>
        <v>#DIV/0!</v>
      </c>
      <c r="C79" s="75" t="s">
        <v>18</v>
      </c>
      <c r="D79" s="93"/>
      <c r="E79" s="69"/>
      <c r="F79" s="78" t="s">
        <v>19</v>
      </c>
      <c r="G79" s="79"/>
      <c r="H79" s="70"/>
      <c r="I79" s="114" t="s">
        <v>40</v>
      </c>
      <c r="J79" s="95"/>
      <c r="K79" s="89"/>
      <c r="L79" s="116" t="s">
        <v>41</v>
      </c>
      <c r="M79" s="97"/>
      <c r="N79" s="91"/>
      <c r="O79" s="28">
        <f t="shared" si="1"/>
        <v>0</v>
      </c>
      <c r="P79" s="50" t="e">
        <f>IF(Q79="SI",(O79*B79)/Estandares!K14/Estandares!H85,(O79*B79)/Estandares!K14)</f>
        <v>#DIV/0!</v>
      </c>
      <c r="Q79" s="52" t="str">
        <f>IF(Estandares!H85&gt;1,"SI","")</f>
        <v/>
      </c>
      <c r="R79" s="50" t="e">
        <f>(O79*B79)/Estandares!K14</f>
        <v>#DIV/0!</v>
      </c>
    </row>
    <row r="80" spans="1:18" ht="23.25" thickBot="1" x14ac:dyDescent="0.25">
      <c r="A80" s="48" t="str">
        <f>IF(Estandares!E75="x",Estandares!B75,"BORRAR FILA")</f>
        <v>BORRAR FILA</v>
      </c>
      <c r="B80" s="72" t="e">
        <f>Estandares!G75</f>
        <v>#DIV/0!</v>
      </c>
      <c r="C80" s="75" t="s">
        <v>18</v>
      </c>
      <c r="D80" s="93"/>
      <c r="E80" s="69"/>
      <c r="F80" s="78" t="s">
        <v>19</v>
      </c>
      <c r="G80" s="79"/>
      <c r="H80" s="70"/>
      <c r="I80" s="114" t="s">
        <v>40</v>
      </c>
      <c r="J80" s="95"/>
      <c r="K80" s="89"/>
      <c r="L80" s="116" t="s">
        <v>41</v>
      </c>
      <c r="M80" s="97"/>
      <c r="N80" s="91"/>
      <c r="O80" s="28">
        <f t="shared" si="1"/>
        <v>0</v>
      </c>
      <c r="P80" s="50" t="e">
        <f>IF(Q80="SI",(O80*B80)/Estandares!K14/Estandares!H86,(O80*B80)/Estandares!K14)</f>
        <v>#DIV/0!</v>
      </c>
      <c r="Q80" s="52" t="str">
        <f>IF(Estandares!H86&gt;1,"SI","")</f>
        <v/>
      </c>
      <c r="R80" s="50" t="e">
        <f>(O80*B80)/Estandares!K14</f>
        <v>#DIV/0!</v>
      </c>
    </row>
    <row r="81" spans="1:18" ht="23.25" thickBot="1" x14ac:dyDescent="0.25">
      <c r="A81" s="48" t="str">
        <f>IF(Estandares!E76="x",Estandares!B76,"BORRAR FILA")</f>
        <v>BORRAR FILA</v>
      </c>
      <c r="B81" s="72" t="e">
        <f>Estandares!G76</f>
        <v>#DIV/0!</v>
      </c>
      <c r="C81" s="75" t="s">
        <v>18</v>
      </c>
      <c r="D81" s="93"/>
      <c r="E81" s="69"/>
      <c r="F81" s="78" t="s">
        <v>19</v>
      </c>
      <c r="G81" s="79"/>
      <c r="H81" s="70"/>
      <c r="I81" s="114" t="s">
        <v>40</v>
      </c>
      <c r="J81" s="95"/>
      <c r="K81" s="89"/>
      <c r="L81" s="116" t="s">
        <v>41</v>
      </c>
      <c r="M81" s="97"/>
      <c r="N81" s="91"/>
      <c r="O81" s="28">
        <f t="shared" si="1"/>
        <v>0</v>
      </c>
      <c r="P81" s="50" t="e">
        <f>IF(Q81="SI",(O81*B81)/Estandares!K14/Estandares!H87,(O81*B81)/Estandares!K14)</f>
        <v>#DIV/0!</v>
      </c>
      <c r="Q81" s="52" t="str">
        <f>IF(Estandares!H87&gt;1,"SI","")</f>
        <v/>
      </c>
      <c r="R81" s="50" t="e">
        <f>(O81*B81)/Estandares!K14</f>
        <v>#DIV/0!</v>
      </c>
    </row>
    <row r="82" spans="1:18" ht="23.25" thickBot="1" x14ac:dyDescent="0.25">
      <c r="A82" s="48" t="str">
        <f>IF(Estandares!E77="x",Estandares!B77,"BORRAR FILA")</f>
        <v>BORRAR FILA</v>
      </c>
      <c r="B82" s="72" t="e">
        <f>Estandares!G77</f>
        <v>#DIV/0!</v>
      </c>
      <c r="C82" s="75" t="s">
        <v>18</v>
      </c>
      <c r="D82" s="93"/>
      <c r="E82" s="69"/>
      <c r="F82" s="78" t="s">
        <v>19</v>
      </c>
      <c r="G82" s="79"/>
      <c r="H82" s="70"/>
      <c r="I82" s="114" t="s">
        <v>40</v>
      </c>
      <c r="J82" s="95"/>
      <c r="K82" s="89"/>
      <c r="L82" s="116" t="s">
        <v>41</v>
      </c>
      <c r="M82" s="97"/>
      <c r="N82" s="91"/>
      <c r="O82" s="28">
        <f t="shared" si="1"/>
        <v>0</v>
      </c>
      <c r="P82" s="50" t="e">
        <f>IF(Q82="SI",(O82*B82)/Estandares!K14/Estandares!H88,(O82*B82)/Estandares!K14)</f>
        <v>#DIV/0!</v>
      </c>
      <c r="Q82" s="52" t="str">
        <f>IF(Estandares!H88&gt;1,"SI","")</f>
        <v/>
      </c>
      <c r="R82" s="50" t="e">
        <f>(O82*B82)/Estandares!K14</f>
        <v>#DIV/0!</v>
      </c>
    </row>
    <row r="83" spans="1:18" ht="23.25" thickBot="1" x14ac:dyDescent="0.25">
      <c r="A83" s="48" t="str">
        <f>IF(Estandares!E78="x",Estandares!B78,"BORRAR FILA")</f>
        <v>BORRAR FILA</v>
      </c>
      <c r="B83" s="72" t="e">
        <f>Estandares!G78</f>
        <v>#DIV/0!</v>
      </c>
      <c r="C83" s="75" t="s">
        <v>18</v>
      </c>
      <c r="D83" s="93"/>
      <c r="E83" s="69"/>
      <c r="F83" s="78" t="s">
        <v>19</v>
      </c>
      <c r="G83" s="79"/>
      <c r="H83" s="70"/>
      <c r="I83" s="114" t="s">
        <v>40</v>
      </c>
      <c r="J83" s="95"/>
      <c r="K83" s="89"/>
      <c r="L83" s="116" t="s">
        <v>41</v>
      </c>
      <c r="M83" s="97"/>
      <c r="N83" s="91"/>
      <c r="O83" s="28">
        <f t="shared" si="1"/>
        <v>0</v>
      </c>
      <c r="P83" s="50" t="e">
        <f>IF(Q83="SI",(O83*B83)/Estandares!K14/Estandares!H89,(O83*B83)/Estandares!K14)</f>
        <v>#DIV/0!</v>
      </c>
      <c r="Q83" s="52" t="str">
        <f>IF(Estandares!H89&gt;1,"SI","")</f>
        <v/>
      </c>
      <c r="R83" s="50" t="e">
        <f>(O83*B83)/Estandares!K14</f>
        <v>#DIV/0!</v>
      </c>
    </row>
    <row r="84" spans="1:18" ht="23.25" thickBot="1" x14ac:dyDescent="0.25">
      <c r="A84" s="48" t="str">
        <f>IF(Estandares!E79="x",Estandares!B79,"BORRAR FILA")</f>
        <v>BORRAR FILA</v>
      </c>
      <c r="B84" s="72" t="e">
        <f>Estandares!G79</f>
        <v>#DIV/0!</v>
      </c>
      <c r="C84" s="75" t="s">
        <v>18</v>
      </c>
      <c r="D84" s="93"/>
      <c r="E84" s="69"/>
      <c r="F84" s="78" t="s">
        <v>19</v>
      </c>
      <c r="G84" s="79"/>
      <c r="H84" s="70"/>
      <c r="I84" s="114" t="s">
        <v>40</v>
      </c>
      <c r="J84" s="95"/>
      <c r="K84" s="89"/>
      <c r="L84" s="116" t="s">
        <v>41</v>
      </c>
      <c r="M84" s="97"/>
      <c r="N84" s="91"/>
      <c r="O84" s="28">
        <f t="shared" si="1"/>
        <v>0</v>
      </c>
      <c r="P84" s="50" t="e">
        <f>IF(Q84="SI",(O84*B84)/Estandares!K14/Estandares!H90,(O84*B84)/Estandares!K14)</f>
        <v>#DIV/0!</v>
      </c>
      <c r="Q84" s="52" t="str">
        <f>IF(Estandares!H90&gt;1,"SI","")</f>
        <v/>
      </c>
      <c r="R84" s="50" t="e">
        <f>(O84*B84)/Estandares!K14</f>
        <v>#DIV/0!</v>
      </c>
    </row>
    <row r="85" spans="1:18" ht="23.25" thickBot="1" x14ac:dyDescent="0.25">
      <c r="A85" s="48" t="str">
        <f>IF(Estandares!E80="x",Estandares!B80,"BORRAR FILA")</f>
        <v>BORRAR FILA</v>
      </c>
      <c r="B85" s="72" t="e">
        <f>Estandares!G80</f>
        <v>#DIV/0!</v>
      </c>
      <c r="C85" s="75" t="s">
        <v>18</v>
      </c>
      <c r="D85" s="93"/>
      <c r="E85" s="69"/>
      <c r="F85" s="78" t="s">
        <v>19</v>
      </c>
      <c r="G85" s="79"/>
      <c r="H85" s="70"/>
      <c r="I85" s="114" t="s">
        <v>40</v>
      </c>
      <c r="J85" s="95"/>
      <c r="K85" s="89"/>
      <c r="L85" s="116" t="s">
        <v>41</v>
      </c>
      <c r="M85" s="97"/>
      <c r="N85" s="91"/>
      <c r="O85" s="28">
        <f t="shared" si="1"/>
        <v>0</v>
      </c>
      <c r="P85" s="50" t="e">
        <f>IF(Q85="SI",(O85*B85)/Estandares!K14/Estandares!H91,(O85*B85)/Estandares!K14)</f>
        <v>#DIV/0!</v>
      </c>
      <c r="Q85" s="52" t="str">
        <f>IF(Estandares!H91&gt;1,"SI","")</f>
        <v/>
      </c>
      <c r="R85" s="50" t="e">
        <f>(O85*B85)/Estandares!K14</f>
        <v>#DIV/0!</v>
      </c>
    </row>
    <row r="86" spans="1:18" ht="23.25" thickBot="1" x14ac:dyDescent="0.25">
      <c r="A86" s="48" t="str">
        <f>IF(Estandares!E81="x",Estandares!B81,"BORRAR FILA")</f>
        <v>BORRAR FILA</v>
      </c>
      <c r="B86" s="72" t="e">
        <f>Estandares!G81</f>
        <v>#DIV/0!</v>
      </c>
      <c r="C86" s="75" t="s">
        <v>18</v>
      </c>
      <c r="D86" s="93"/>
      <c r="E86" s="69"/>
      <c r="F86" s="78" t="s">
        <v>19</v>
      </c>
      <c r="G86" s="79"/>
      <c r="H86" s="70"/>
      <c r="I86" s="114" t="s">
        <v>40</v>
      </c>
      <c r="J86" s="95"/>
      <c r="K86" s="89"/>
      <c r="L86" s="116" t="s">
        <v>41</v>
      </c>
      <c r="M86" s="97"/>
      <c r="N86" s="91"/>
      <c r="O86" s="28">
        <f t="shared" si="1"/>
        <v>0</v>
      </c>
      <c r="P86" s="50" t="e">
        <f>IF(Q86="SI",(O86*B86)/Estandares!K14/Estandares!H92,(O86*B86)/Estandares!K14)</f>
        <v>#DIV/0!</v>
      </c>
      <c r="Q86" s="52" t="str">
        <f>IF(Estandares!H92&gt;1,"SI","")</f>
        <v/>
      </c>
      <c r="R86" s="50" t="e">
        <f>(O86*B86)/Estandares!K14</f>
        <v>#DIV/0!</v>
      </c>
    </row>
    <row r="87" spans="1:18" ht="23.25" thickBot="1" x14ac:dyDescent="0.25">
      <c r="A87" s="48" t="str">
        <f>IF(Estandares!E82="x",Estandares!B82,"BORRAR FILA")</f>
        <v>BORRAR FILA</v>
      </c>
      <c r="B87" s="72" t="e">
        <f>Estandares!G82</f>
        <v>#DIV/0!</v>
      </c>
      <c r="C87" s="75" t="s">
        <v>18</v>
      </c>
      <c r="D87" s="93"/>
      <c r="E87" s="69"/>
      <c r="F87" s="78" t="s">
        <v>19</v>
      </c>
      <c r="G87" s="79"/>
      <c r="H87" s="70"/>
      <c r="I87" s="114" t="s">
        <v>40</v>
      </c>
      <c r="J87" s="95"/>
      <c r="K87" s="89"/>
      <c r="L87" s="116" t="s">
        <v>41</v>
      </c>
      <c r="M87" s="97"/>
      <c r="N87" s="91"/>
      <c r="O87" s="28">
        <f t="shared" si="1"/>
        <v>0</v>
      </c>
      <c r="P87" s="50" t="e">
        <f>IF(Q87="SI",(O87*B87)/Estandares!K14/Estandares!H93,(O87*B87)/Estandares!K14)</f>
        <v>#DIV/0!</v>
      </c>
      <c r="Q87" s="52" t="str">
        <f>IF(Estandares!H93&gt;1,"SI","")</f>
        <v/>
      </c>
      <c r="R87" s="50" t="e">
        <f>(O87*B87)/Estandares!K14</f>
        <v>#DIV/0!</v>
      </c>
    </row>
    <row r="88" spans="1:18" ht="23.25" thickBot="1" x14ac:dyDescent="0.25">
      <c r="A88" s="48" t="str">
        <f>IF(Estandares!E83="x",Estandares!B83,"BORRAR FILA")</f>
        <v>BORRAR FILA</v>
      </c>
      <c r="B88" s="72" t="e">
        <f>Estandares!G83</f>
        <v>#DIV/0!</v>
      </c>
      <c r="C88" s="75" t="s">
        <v>18</v>
      </c>
      <c r="D88" s="93"/>
      <c r="E88" s="69"/>
      <c r="F88" s="78" t="s">
        <v>19</v>
      </c>
      <c r="G88" s="79"/>
      <c r="H88" s="70"/>
      <c r="I88" s="114" t="s">
        <v>40</v>
      </c>
      <c r="J88" s="95"/>
      <c r="K88" s="89"/>
      <c r="L88" s="116" t="s">
        <v>41</v>
      </c>
      <c r="M88" s="97"/>
      <c r="N88" s="91"/>
      <c r="O88" s="28">
        <f t="shared" si="1"/>
        <v>0</v>
      </c>
      <c r="P88" s="50" t="e">
        <f>IF(Q88="SI",(O88*B88)/Estandares!K14/Estandares!H94,(O88*B88)/Estandares!K14)</f>
        <v>#DIV/0!</v>
      </c>
      <c r="Q88" s="52" t="str">
        <f>IF(Estandares!H94&gt;1,"SI","")</f>
        <v/>
      </c>
      <c r="R88" s="50" t="e">
        <f>(O88*B88)/Estandares!K14</f>
        <v>#DIV/0!</v>
      </c>
    </row>
    <row r="89" spans="1:18" ht="23.25" thickBot="1" x14ac:dyDescent="0.25">
      <c r="A89" s="48" t="str">
        <f>IF(Estandares!E84="x",Estandares!B84,"BORRAR FILA")</f>
        <v>BORRAR FILA</v>
      </c>
      <c r="B89" s="72" t="e">
        <f>Estandares!G84</f>
        <v>#DIV/0!</v>
      </c>
      <c r="C89" s="75" t="s">
        <v>18</v>
      </c>
      <c r="D89" s="93"/>
      <c r="E89" s="69"/>
      <c r="F89" s="78" t="s">
        <v>19</v>
      </c>
      <c r="G89" s="79"/>
      <c r="H89" s="70"/>
      <c r="I89" s="114" t="s">
        <v>40</v>
      </c>
      <c r="J89" s="95"/>
      <c r="K89" s="89"/>
      <c r="L89" s="116" t="s">
        <v>41</v>
      </c>
      <c r="M89" s="97"/>
      <c r="N89" s="91"/>
      <c r="O89" s="28">
        <f t="shared" si="1"/>
        <v>0</v>
      </c>
      <c r="P89" s="50" t="e">
        <f>IF(Q89="SI",(O89*B89)/Estandares!K14/Estandares!H95,(O89*B89)/Estandares!K14)</f>
        <v>#DIV/0!</v>
      </c>
      <c r="Q89" s="52" t="str">
        <f>IF(Estandares!H95&gt;1,"SI","")</f>
        <v/>
      </c>
      <c r="R89" s="50" t="e">
        <f>(O89*B89)/Estandares!K14</f>
        <v>#DIV/0!</v>
      </c>
    </row>
    <row r="90" spans="1:18" ht="23.25" thickBot="1" x14ac:dyDescent="0.25">
      <c r="A90" s="48" t="str">
        <f>IF(Estandares!E85="x",Estandares!B85,"BORRAR FILA")</f>
        <v>BORRAR FILA</v>
      </c>
      <c r="B90" s="72" t="e">
        <f>Estandares!G85</f>
        <v>#DIV/0!</v>
      </c>
      <c r="C90" s="75" t="s">
        <v>18</v>
      </c>
      <c r="D90" s="93"/>
      <c r="E90" s="69"/>
      <c r="F90" s="78" t="s">
        <v>19</v>
      </c>
      <c r="G90" s="79"/>
      <c r="H90" s="70"/>
      <c r="I90" s="114" t="s">
        <v>40</v>
      </c>
      <c r="J90" s="95"/>
      <c r="K90" s="89"/>
      <c r="L90" s="116" t="s">
        <v>41</v>
      </c>
      <c r="M90" s="97"/>
      <c r="N90" s="91"/>
      <c r="O90" s="28">
        <f t="shared" si="1"/>
        <v>0</v>
      </c>
      <c r="P90" s="50" t="e">
        <f>IF(Q90="SI",(O90*B90)/Estandares!K14/Estandares!H96,(O90*B90)/Estandares!K14)</f>
        <v>#DIV/0!</v>
      </c>
      <c r="Q90" s="52" t="str">
        <f>IF(Estandares!H96&gt;1,"SI","")</f>
        <v/>
      </c>
      <c r="R90" s="50" t="e">
        <f>(O90*B90)/Estandares!K14</f>
        <v>#DIV/0!</v>
      </c>
    </row>
    <row r="91" spans="1:18" ht="23.25" thickBot="1" x14ac:dyDescent="0.25">
      <c r="A91" s="48" t="str">
        <f>IF(Estandares!E86="x",Estandares!B86,"BORRAR FILA")</f>
        <v>BORRAR FILA</v>
      </c>
      <c r="B91" s="72" t="e">
        <f>Estandares!G86</f>
        <v>#DIV/0!</v>
      </c>
      <c r="C91" s="75" t="s">
        <v>18</v>
      </c>
      <c r="D91" s="93"/>
      <c r="E91" s="69"/>
      <c r="F91" s="78" t="s">
        <v>19</v>
      </c>
      <c r="G91" s="79"/>
      <c r="H91" s="70"/>
      <c r="I91" s="114" t="s">
        <v>40</v>
      </c>
      <c r="J91" s="95"/>
      <c r="K91" s="89"/>
      <c r="L91" s="116" t="s">
        <v>41</v>
      </c>
      <c r="M91" s="97"/>
      <c r="N91" s="91"/>
      <c r="O91" s="28">
        <f t="shared" si="1"/>
        <v>0</v>
      </c>
      <c r="P91" s="50" t="e">
        <f>IF(Q91="SI",(O91*B91)/Estandares!K14/Estandares!H97,(O91*B91)/Estandares!K14)</f>
        <v>#DIV/0!</v>
      </c>
      <c r="Q91" s="52" t="str">
        <f>IF(Estandares!H97&gt;1,"SI","")</f>
        <v/>
      </c>
      <c r="R91" s="50" t="e">
        <f>(O91*B91)/Estandares!K14</f>
        <v>#DIV/0!</v>
      </c>
    </row>
    <row r="92" spans="1:18" ht="23.25" thickBot="1" x14ac:dyDescent="0.25">
      <c r="A92" s="48" t="str">
        <f>IF(Estandares!E87="x",Estandares!B87,"BORRAR FILA")</f>
        <v>BORRAR FILA</v>
      </c>
      <c r="B92" s="72" t="e">
        <f>Estandares!G87</f>
        <v>#DIV/0!</v>
      </c>
      <c r="C92" s="75" t="s">
        <v>18</v>
      </c>
      <c r="D92" s="93"/>
      <c r="E92" s="69"/>
      <c r="F92" s="78" t="s">
        <v>19</v>
      </c>
      <c r="G92" s="79"/>
      <c r="H92" s="70"/>
      <c r="I92" s="114" t="s">
        <v>40</v>
      </c>
      <c r="J92" s="95"/>
      <c r="K92" s="89"/>
      <c r="L92" s="116" t="s">
        <v>41</v>
      </c>
      <c r="M92" s="97"/>
      <c r="N92" s="91"/>
      <c r="O92" s="28">
        <f t="shared" si="1"/>
        <v>0</v>
      </c>
      <c r="P92" s="50" t="e">
        <f>IF(Q92="SI",(O92*B92)/Estandares!K14/Estandares!H98,(O92*B92)/Estandares!K14)</f>
        <v>#DIV/0!</v>
      </c>
      <c r="Q92" s="52" t="str">
        <f>IF(Estandares!H98&gt;1,"SI","")</f>
        <v/>
      </c>
      <c r="R92" s="50" t="e">
        <f>(O92*B92)/Estandares!K14</f>
        <v>#DIV/0!</v>
      </c>
    </row>
    <row r="93" spans="1:18" ht="23.25" thickBot="1" x14ac:dyDescent="0.25">
      <c r="A93" s="48" t="str">
        <f>IF(Estandares!E88="x",Estandares!B88,"BORRAR FILA")</f>
        <v>BORRAR FILA</v>
      </c>
      <c r="B93" s="72" t="e">
        <f>Estandares!G88</f>
        <v>#DIV/0!</v>
      </c>
      <c r="C93" s="75" t="s">
        <v>18</v>
      </c>
      <c r="D93" s="93"/>
      <c r="E93" s="69"/>
      <c r="F93" s="78" t="s">
        <v>19</v>
      </c>
      <c r="G93" s="79"/>
      <c r="H93" s="70"/>
      <c r="I93" s="114" t="s">
        <v>40</v>
      </c>
      <c r="J93" s="95"/>
      <c r="K93" s="89"/>
      <c r="L93" s="116" t="s">
        <v>41</v>
      </c>
      <c r="M93" s="97"/>
      <c r="N93" s="91"/>
      <c r="O93" s="28">
        <f t="shared" si="1"/>
        <v>0</v>
      </c>
      <c r="P93" s="50" t="e">
        <f>IF(Q93="SI",(O93*B93)/Estandares!K14/Estandares!H99,(O93*B93)/Estandares!K14)</f>
        <v>#DIV/0!</v>
      </c>
      <c r="Q93" s="52" t="str">
        <f>IF(Estandares!H99&gt;1,"SI","")</f>
        <v/>
      </c>
      <c r="R93" s="50" t="e">
        <f>(O93*B93)/Estandares!K14</f>
        <v>#DIV/0!</v>
      </c>
    </row>
    <row r="94" spans="1:18" ht="23.25" thickBot="1" x14ac:dyDescent="0.25">
      <c r="A94" s="48" t="str">
        <f>IF(Estandares!E89="x",Estandares!B89,"BORRAR FILA")</f>
        <v>BORRAR FILA</v>
      </c>
      <c r="B94" s="72" t="e">
        <f>Estandares!G89</f>
        <v>#DIV/0!</v>
      </c>
      <c r="C94" s="75" t="s">
        <v>18</v>
      </c>
      <c r="D94" s="93"/>
      <c r="E94" s="69"/>
      <c r="F94" s="78" t="s">
        <v>19</v>
      </c>
      <c r="G94" s="79"/>
      <c r="H94" s="70"/>
      <c r="I94" s="114" t="s">
        <v>40</v>
      </c>
      <c r="J94" s="95"/>
      <c r="K94" s="89"/>
      <c r="L94" s="116" t="s">
        <v>41</v>
      </c>
      <c r="M94" s="97"/>
      <c r="N94" s="91"/>
      <c r="O94" s="28">
        <f t="shared" si="1"/>
        <v>0</v>
      </c>
      <c r="P94" s="50" t="e">
        <f>IF(Q94="SI",(O94*B94)/Estandares!K14/Estandares!H100,(O94*B94)/Estandares!K14)</f>
        <v>#DIV/0!</v>
      </c>
      <c r="Q94" s="52" t="str">
        <f>IF(Estandares!H100&gt;1,"SI","")</f>
        <v/>
      </c>
      <c r="R94" s="50" t="e">
        <f>(O94*B94)/Estandares!K14</f>
        <v>#DIV/0!</v>
      </c>
    </row>
    <row r="95" spans="1:18" ht="23.25" thickBot="1" x14ac:dyDescent="0.25">
      <c r="A95" s="48" t="str">
        <f>IF(Estandares!E90="x",Estandares!B90,"BORRAR FILA")</f>
        <v>BORRAR FILA</v>
      </c>
      <c r="B95" s="72" t="e">
        <f>Estandares!G90</f>
        <v>#DIV/0!</v>
      </c>
      <c r="C95" s="75" t="s">
        <v>18</v>
      </c>
      <c r="D95" s="93"/>
      <c r="E95" s="69"/>
      <c r="F95" s="78" t="s">
        <v>19</v>
      </c>
      <c r="G95" s="79"/>
      <c r="H95" s="70"/>
      <c r="I95" s="114" t="s">
        <v>40</v>
      </c>
      <c r="J95" s="95"/>
      <c r="K95" s="89"/>
      <c r="L95" s="116" t="s">
        <v>41</v>
      </c>
      <c r="M95" s="97"/>
      <c r="N95" s="91"/>
      <c r="O95" s="28">
        <f t="shared" si="1"/>
        <v>0</v>
      </c>
      <c r="P95" s="50" t="e">
        <f>IF(Q95="SI",(O95*B95)/Estandares!K14/Estandares!H101,(O95*B95)/Estandares!K14)</f>
        <v>#DIV/0!</v>
      </c>
      <c r="Q95" s="52" t="str">
        <f>IF(Estandares!H101&gt;1,"SI","")</f>
        <v/>
      </c>
      <c r="R95" s="50" t="e">
        <f>(O95*B95)/Estandares!K14</f>
        <v>#DIV/0!</v>
      </c>
    </row>
    <row r="96" spans="1:18" ht="23.25" thickBot="1" x14ac:dyDescent="0.25">
      <c r="A96" s="48" t="str">
        <f>IF(Estandares!E91="x",Estandares!B91,"BORRAR FILA")</f>
        <v>BORRAR FILA</v>
      </c>
      <c r="B96" s="72" t="e">
        <f>Estandares!G91</f>
        <v>#DIV/0!</v>
      </c>
      <c r="C96" s="75" t="s">
        <v>18</v>
      </c>
      <c r="D96" s="93"/>
      <c r="E96" s="69"/>
      <c r="F96" s="78" t="s">
        <v>19</v>
      </c>
      <c r="G96" s="79"/>
      <c r="H96" s="70"/>
      <c r="I96" s="114" t="s">
        <v>40</v>
      </c>
      <c r="J96" s="95"/>
      <c r="K96" s="89"/>
      <c r="L96" s="116" t="s">
        <v>41</v>
      </c>
      <c r="M96" s="97"/>
      <c r="N96" s="91"/>
      <c r="O96" s="28">
        <f t="shared" si="1"/>
        <v>0</v>
      </c>
      <c r="P96" s="50" t="e">
        <f>IF(Q96="SI",(O96*B96)/Estandares!K14/Estandares!H102,(O96*B96)/Estandares!K14)</f>
        <v>#DIV/0!</v>
      </c>
      <c r="Q96" s="52" t="str">
        <f>IF(Estandares!H102&gt;1,"SI","")</f>
        <v/>
      </c>
      <c r="R96" s="50" t="e">
        <f>(O96*B96)/Estandares!K14</f>
        <v>#DIV/0!</v>
      </c>
    </row>
    <row r="97" spans="1:18" ht="23.25" thickBot="1" x14ac:dyDescent="0.25">
      <c r="A97" s="48" t="str">
        <f>IF(Estandares!E92="x",Estandares!B92,"BORRAR FILA")</f>
        <v>BORRAR FILA</v>
      </c>
      <c r="B97" s="72" t="e">
        <f>Estandares!G92</f>
        <v>#DIV/0!</v>
      </c>
      <c r="C97" s="75" t="s">
        <v>18</v>
      </c>
      <c r="D97" s="93"/>
      <c r="E97" s="69"/>
      <c r="F97" s="78" t="s">
        <v>19</v>
      </c>
      <c r="G97" s="79"/>
      <c r="H97" s="70"/>
      <c r="I97" s="114" t="s">
        <v>40</v>
      </c>
      <c r="J97" s="95"/>
      <c r="K97" s="89"/>
      <c r="L97" s="116" t="s">
        <v>41</v>
      </c>
      <c r="M97" s="97"/>
      <c r="N97" s="91"/>
      <c r="O97" s="28">
        <f t="shared" si="1"/>
        <v>0</v>
      </c>
      <c r="P97" s="50" t="e">
        <f>IF(Q97="SI",(O97*B97)/Estandares!K14/Estandares!H103,(O97*B97)/Estandares!K14)</f>
        <v>#DIV/0!</v>
      </c>
      <c r="Q97" s="52" t="str">
        <f>IF(Estandares!H103&gt;1,"SI","")</f>
        <v/>
      </c>
      <c r="R97" s="50" t="e">
        <f>(O97*B97)/Estandares!K14</f>
        <v>#DIV/0!</v>
      </c>
    </row>
    <row r="98" spans="1:18" ht="23.25" thickBot="1" x14ac:dyDescent="0.25">
      <c r="A98" s="48" t="str">
        <f>IF(Estandares!E93="x",Estandares!B93,"BORRAR FILA")</f>
        <v>BORRAR FILA</v>
      </c>
      <c r="B98" s="72" t="e">
        <f>Estandares!G93</f>
        <v>#DIV/0!</v>
      </c>
      <c r="C98" s="75" t="s">
        <v>18</v>
      </c>
      <c r="D98" s="93"/>
      <c r="E98" s="69"/>
      <c r="F98" s="78" t="s">
        <v>19</v>
      </c>
      <c r="G98" s="79"/>
      <c r="H98" s="70"/>
      <c r="I98" s="114" t="s">
        <v>40</v>
      </c>
      <c r="J98" s="95"/>
      <c r="K98" s="89"/>
      <c r="L98" s="116" t="s">
        <v>41</v>
      </c>
      <c r="M98" s="97"/>
      <c r="N98" s="91"/>
      <c r="O98" s="28">
        <f t="shared" si="1"/>
        <v>0</v>
      </c>
      <c r="P98" s="50" t="e">
        <f>IF(Q98="SI",(O98*B98)/Estandares!K14/Estandares!H104,(O98*B98)/Estandares!K14)</f>
        <v>#DIV/0!</v>
      </c>
      <c r="Q98" s="52" t="str">
        <f>IF(Estandares!H104&gt;1,"SI","")</f>
        <v/>
      </c>
      <c r="R98" s="50" t="e">
        <f>(O98*B98)/Estandares!K14</f>
        <v>#DIV/0!</v>
      </c>
    </row>
    <row r="99" spans="1:18" ht="23.25" thickBot="1" x14ac:dyDescent="0.25">
      <c r="A99" s="48" t="str">
        <f>IF(Estandares!E94="x",Estandares!B94,"BORRAR FILA")</f>
        <v>BORRAR FILA</v>
      </c>
      <c r="B99" s="72" t="e">
        <f>Estandares!G94</f>
        <v>#DIV/0!</v>
      </c>
      <c r="C99" s="75" t="s">
        <v>18</v>
      </c>
      <c r="D99" s="93"/>
      <c r="E99" s="69"/>
      <c r="F99" s="78" t="s">
        <v>19</v>
      </c>
      <c r="G99" s="79"/>
      <c r="H99" s="70"/>
      <c r="I99" s="114" t="s">
        <v>40</v>
      </c>
      <c r="J99" s="95"/>
      <c r="K99" s="89"/>
      <c r="L99" s="116" t="s">
        <v>41</v>
      </c>
      <c r="M99" s="97"/>
      <c r="N99" s="91"/>
      <c r="O99" s="28">
        <f t="shared" si="1"/>
        <v>0</v>
      </c>
      <c r="P99" s="50" t="e">
        <f>IF(Q99="SI",(O99*B99)/Estandares!K14/Estandares!H105,(O99*B99)/Estandares!K14)</f>
        <v>#DIV/0!</v>
      </c>
      <c r="Q99" s="52" t="str">
        <f>IF(Estandares!H105&gt;1,"SI","")</f>
        <v/>
      </c>
      <c r="R99" s="50" t="e">
        <f>(O99*B99)/Estandares!K14</f>
        <v>#DIV/0!</v>
      </c>
    </row>
    <row r="100" spans="1:18" ht="23.25" thickBot="1" x14ac:dyDescent="0.25">
      <c r="A100" s="48" t="str">
        <f>IF(Estandares!E95="x",Estandares!B95,"BORRAR FILA")</f>
        <v>BORRAR FILA</v>
      </c>
      <c r="B100" s="72" t="e">
        <f>Estandares!G95</f>
        <v>#DIV/0!</v>
      </c>
      <c r="C100" s="75" t="s">
        <v>18</v>
      </c>
      <c r="D100" s="93"/>
      <c r="E100" s="69"/>
      <c r="F100" s="78" t="s">
        <v>19</v>
      </c>
      <c r="G100" s="79"/>
      <c r="H100" s="70"/>
      <c r="I100" s="114" t="s">
        <v>40</v>
      </c>
      <c r="J100" s="95"/>
      <c r="K100" s="89"/>
      <c r="L100" s="116" t="s">
        <v>41</v>
      </c>
      <c r="M100" s="97"/>
      <c r="N100" s="91"/>
      <c r="O100" s="28">
        <f t="shared" si="1"/>
        <v>0</v>
      </c>
      <c r="P100" s="50" t="e">
        <f>IF(Q100="SI",(O100*B100)/Estandares!K14/Estandares!H106,(O100*B100)/Estandares!K14)</f>
        <v>#DIV/0!</v>
      </c>
      <c r="Q100" s="52" t="str">
        <f>IF(Estandares!H106&gt;1,"SI","")</f>
        <v/>
      </c>
      <c r="R100" s="50" t="e">
        <f>(O100*B100)/Estandares!K14</f>
        <v>#DIV/0!</v>
      </c>
    </row>
    <row r="101" spans="1:18" ht="23.25" thickBot="1" x14ac:dyDescent="0.25">
      <c r="A101" s="48" t="str">
        <f>IF(Estandares!E96="x",Estandares!B96,"BORRAR FILA")</f>
        <v>BORRAR FILA</v>
      </c>
      <c r="B101" s="72" t="e">
        <f>Estandares!G96</f>
        <v>#DIV/0!</v>
      </c>
      <c r="C101" s="75" t="s">
        <v>18</v>
      </c>
      <c r="D101" s="93"/>
      <c r="E101" s="69"/>
      <c r="F101" s="78" t="s">
        <v>19</v>
      </c>
      <c r="G101" s="79"/>
      <c r="H101" s="70"/>
      <c r="I101" s="114" t="s">
        <v>40</v>
      </c>
      <c r="J101" s="95"/>
      <c r="K101" s="89"/>
      <c r="L101" s="116" t="s">
        <v>41</v>
      </c>
      <c r="M101" s="97"/>
      <c r="N101" s="91"/>
      <c r="O101" s="28">
        <f t="shared" si="1"/>
        <v>0</v>
      </c>
      <c r="P101" s="50" t="e">
        <f>IF(Q101="SI",(O101*B101)/Estandares!K14/Estandares!H107,(O101*B101)/Estandares!K14)</f>
        <v>#DIV/0!</v>
      </c>
      <c r="Q101" s="52" t="str">
        <f>IF(Estandares!H107&gt;1,"SI","")</f>
        <v/>
      </c>
      <c r="R101" s="50" t="e">
        <f>(O101*B101)/Estandares!K14</f>
        <v>#DIV/0!</v>
      </c>
    </row>
    <row r="102" spans="1:18" ht="23.25" thickBot="1" x14ac:dyDescent="0.25">
      <c r="A102" s="48" t="str">
        <f>IF(Estandares!E97="x",Estandares!B97,"BORRAR FILA")</f>
        <v>BORRAR FILA</v>
      </c>
      <c r="B102" s="72" t="e">
        <f>Estandares!G97</f>
        <v>#DIV/0!</v>
      </c>
      <c r="C102" s="75" t="s">
        <v>18</v>
      </c>
      <c r="D102" s="93"/>
      <c r="E102" s="69"/>
      <c r="F102" s="78" t="s">
        <v>19</v>
      </c>
      <c r="G102" s="79"/>
      <c r="H102" s="70"/>
      <c r="I102" s="114" t="s">
        <v>40</v>
      </c>
      <c r="J102" s="95"/>
      <c r="K102" s="89"/>
      <c r="L102" s="116" t="s">
        <v>41</v>
      </c>
      <c r="M102" s="97"/>
      <c r="N102" s="91"/>
      <c r="O102" s="28">
        <f t="shared" si="1"/>
        <v>0</v>
      </c>
      <c r="P102" s="50" t="e">
        <f>IF(Q102="SI",(O102*B102)/Estandares!K14/Estandares!H108,(O102*B102)/Estandares!K14)</f>
        <v>#DIV/0!</v>
      </c>
      <c r="Q102" s="52" t="str">
        <f>IF(Estandares!H108&gt;1,"SI","")</f>
        <v/>
      </c>
      <c r="R102" s="50" t="e">
        <f>(O102*B102)/Estandares!K14</f>
        <v>#DIV/0!</v>
      </c>
    </row>
    <row r="103" spans="1:18" ht="23.25" thickBot="1" x14ac:dyDescent="0.25">
      <c r="A103" s="48" t="str">
        <f>IF(Estandares!E98="x",Estandares!B98,"BORRAR FILA")</f>
        <v>BORRAR FILA</v>
      </c>
      <c r="B103" s="72" t="e">
        <f>Estandares!G98</f>
        <v>#DIV/0!</v>
      </c>
      <c r="C103" s="75" t="s">
        <v>18</v>
      </c>
      <c r="D103" s="93"/>
      <c r="E103" s="69"/>
      <c r="F103" s="78" t="s">
        <v>19</v>
      </c>
      <c r="G103" s="79"/>
      <c r="H103" s="70"/>
      <c r="I103" s="114" t="s">
        <v>40</v>
      </c>
      <c r="J103" s="95"/>
      <c r="K103" s="89"/>
      <c r="L103" s="116" t="s">
        <v>41</v>
      </c>
      <c r="M103" s="97"/>
      <c r="N103" s="91"/>
      <c r="O103" s="28">
        <f t="shared" si="1"/>
        <v>0</v>
      </c>
      <c r="P103" s="50" t="e">
        <f>IF(Q103="SI",(O103*B103)/Estandares!K14/Estandares!H109,(O103*B103)/Estandares!K14)</f>
        <v>#DIV/0!</v>
      </c>
      <c r="Q103" s="52" t="str">
        <f>IF(Estandares!H109&gt;1,"SI","")</f>
        <v/>
      </c>
      <c r="R103" s="50" t="e">
        <f>(O103*B103)/Estandares!K14</f>
        <v>#DIV/0!</v>
      </c>
    </row>
    <row r="104" spans="1:18" ht="23.25" thickBot="1" x14ac:dyDescent="0.25">
      <c r="A104" s="48" t="str">
        <f>IF(Estandares!E99="x",Estandares!B99,"BORRAR FILA")</f>
        <v>BORRAR FILA</v>
      </c>
      <c r="B104" s="72" t="e">
        <f>Estandares!G99</f>
        <v>#DIV/0!</v>
      </c>
      <c r="C104" s="75" t="s">
        <v>18</v>
      </c>
      <c r="D104" s="93"/>
      <c r="E104" s="69"/>
      <c r="F104" s="78" t="s">
        <v>19</v>
      </c>
      <c r="G104" s="79"/>
      <c r="H104" s="70"/>
      <c r="I104" s="114" t="s">
        <v>40</v>
      </c>
      <c r="J104" s="95"/>
      <c r="K104" s="89"/>
      <c r="L104" s="116" t="s">
        <v>41</v>
      </c>
      <c r="M104" s="97"/>
      <c r="N104" s="91"/>
      <c r="O104" s="28">
        <f t="shared" si="1"/>
        <v>0</v>
      </c>
      <c r="P104" s="50" t="e">
        <f>IF(Q104="SI",(O104*B104)/Estandares!K14/Estandares!H110,(O104*B104)/Estandares!K14)</f>
        <v>#DIV/0!</v>
      </c>
      <c r="Q104" s="52" t="str">
        <f>IF(Estandares!H110&gt;1,"SI","")</f>
        <v/>
      </c>
      <c r="R104" s="50" t="e">
        <f>(O104*B104)/Estandares!K14</f>
        <v>#DIV/0!</v>
      </c>
    </row>
    <row r="105" spans="1:18" ht="23.25" thickBot="1" x14ac:dyDescent="0.25">
      <c r="A105" s="48" t="str">
        <f>IF(Estandares!E100="x",Estandares!B100,"BORRAR FILA")</f>
        <v>BORRAR FILA</v>
      </c>
      <c r="B105" s="72" t="e">
        <f>Estandares!G100</f>
        <v>#DIV/0!</v>
      </c>
      <c r="C105" s="75" t="s">
        <v>18</v>
      </c>
      <c r="D105" s="93"/>
      <c r="E105" s="69"/>
      <c r="F105" s="78" t="s">
        <v>19</v>
      </c>
      <c r="G105" s="79"/>
      <c r="H105" s="70"/>
      <c r="I105" s="114" t="s">
        <v>40</v>
      </c>
      <c r="J105" s="95"/>
      <c r="K105" s="89"/>
      <c r="L105" s="116" t="s">
        <v>41</v>
      </c>
      <c r="M105" s="97"/>
      <c r="N105" s="91"/>
      <c r="O105" s="28">
        <f t="shared" si="1"/>
        <v>0</v>
      </c>
      <c r="P105" s="50" t="e">
        <f>IF(Q105="SI",(O105*B105)/Estandares!K14/Estandares!H111,(O105*B105)/Estandares!K14)</f>
        <v>#DIV/0!</v>
      </c>
      <c r="Q105" s="52" t="str">
        <f>IF(Estandares!H111&gt;1,"SI","")</f>
        <v/>
      </c>
      <c r="R105" s="50" t="e">
        <f>(O105*B105)/Estandares!K14</f>
        <v>#DIV/0!</v>
      </c>
    </row>
    <row r="106" spans="1:18" ht="23.25" thickBot="1" x14ac:dyDescent="0.25">
      <c r="A106" s="48" t="str">
        <f>IF(Estandares!E101="x",Estandares!B101,"BORRAR FILA")</f>
        <v>BORRAR FILA</v>
      </c>
      <c r="B106" s="72" t="e">
        <f>Estandares!G101</f>
        <v>#DIV/0!</v>
      </c>
      <c r="C106" s="75" t="s">
        <v>18</v>
      </c>
      <c r="D106" s="93"/>
      <c r="E106" s="69"/>
      <c r="F106" s="78" t="s">
        <v>19</v>
      </c>
      <c r="G106" s="79"/>
      <c r="H106" s="70"/>
      <c r="I106" s="114" t="s">
        <v>40</v>
      </c>
      <c r="J106" s="95"/>
      <c r="K106" s="89"/>
      <c r="L106" s="116" t="s">
        <v>41</v>
      </c>
      <c r="M106" s="97"/>
      <c r="N106" s="91"/>
      <c r="O106" s="28">
        <f t="shared" si="1"/>
        <v>0</v>
      </c>
      <c r="P106" s="50" t="e">
        <f>IF(Q106="SI",(O106*B106)/Estandares!K14/Estandares!H112,(O106*B106)/Estandares!K14)</f>
        <v>#DIV/0!</v>
      </c>
      <c r="Q106" s="52" t="str">
        <f>IF(Estandares!H112&gt;1,"SI","")</f>
        <v/>
      </c>
      <c r="R106" s="50" t="e">
        <f>(O106*B106)/Estandares!K14</f>
        <v>#DIV/0!</v>
      </c>
    </row>
    <row r="107" spans="1:18" ht="23.25" thickBot="1" x14ac:dyDescent="0.25">
      <c r="A107" s="48" t="str">
        <f>IF(Estandares!E102="x",Estandares!B102,"BORRAR FILA")</f>
        <v>BORRAR FILA</v>
      </c>
      <c r="B107" s="72" t="e">
        <f>Estandares!G102</f>
        <v>#DIV/0!</v>
      </c>
      <c r="C107" s="75" t="s">
        <v>18</v>
      </c>
      <c r="D107" s="93"/>
      <c r="E107" s="69"/>
      <c r="F107" s="78" t="s">
        <v>19</v>
      </c>
      <c r="G107" s="79"/>
      <c r="H107" s="70"/>
      <c r="I107" s="114" t="s">
        <v>40</v>
      </c>
      <c r="J107" s="95"/>
      <c r="K107" s="89"/>
      <c r="L107" s="116" t="s">
        <v>41</v>
      </c>
      <c r="M107" s="97"/>
      <c r="N107" s="91"/>
      <c r="O107" s="28">
        <f t="shared" si="1"/>
        <v>0</v>
      </c>
      <c r="P107" s="50" t="e">
        <f>IF(Q107="SI",(O107*B107)/Estandares!K14/Estandares!H113,(O107*B107)/Estandares!K14)</f>
        <v>#DIV/0!</v>
      </c>
      <c r="Q107" s="52" t="str">
        <f>IF(Estandares!H113&gt;1,"SI","")</f>
        <v/>
      </c>
      <c r="R107" s="50" t="e">
        <f>(O107*B107)/Estandares!K14</f>
        <v>#DIV/0!</v>
      </c>
    </row>
    <row r="108" spans="1:18" ht="23.25" thickBot="1" x14ac:dyDescent="0.25">
      <c r="A108" s="48" t="str">
        <f>IF(Estandares!E103="x",Estandares!B103,"BORRAR FILA")</f>
        <v>BORRAR FILA</v>
      </c>
      <c r="B108" s="72" t="e">
        <f>Estandares!G103</f>
        <v>#DIV/0!</v>
      </c>
      <c r="C108" s="75" t="s">
        <v>18</v>
      </c>
      <c r="D108" s="93"/>
      <c r="E108" s="69"/>
      <c r="F108" s="78" t="s">
        <v>19</v>
      </c>
      <c r="G108" s="79"/>
      <c r="H108" s="70"/>
      <c r="I108" s="114" t="s">
        <v>40</v>
      </c>
      <c r="J108" s="95"/>
      <c r="K108" s="89"/>
      <c r="L108" s="116" t="s">
        <v>41</v>
      </c>
      <c r="M108" s="97"/>
      <c r="N108" s="91"/>
      <c r="O108" s="28">
        <f t="shared" si="1"/>
        <v>0</v>
      </c>
      <c r="P108" s="50" t="e">
        <f>IF(Q108="SI",(O108*B108)/Estandares!K14/Estandares!H114,(O108*B108)/Estandares!K14)</f>
        <v>#DIV/0!</v>
      </c>
      <c r="Q108" s="52" t="str">
        <f>IF(Estandares!H114&gt;1,"SI","")</f>
        <v/>
      </c>
      <c r="R108" s="50" t="e">
        <f>(O108*B108)/Estandares!K14</f>
        <v>#DIV/0!</v>
      </c>
    </row>
    <row r="109" spans="1:18" ht="23.25" thickBot="1" x14ac:dyDescent="0.25">
      <c r="A109" s="48" t="str">
        <f>IF(Estandares!E104="x",Estandares!B104,"BORRAR FILA")</f>
        <v>BORRAR FILA</v>
      </c>
      <c r="B109" s="72" t="e">
        <f>Estandares!G104</f>
        <v>#DIV/0!</v>
      </c>
      <c r="C109" s="75" t="s">
        <v>18</v>
      </c>
      <c r="D109" s="93"/>
      <c r="E109" s="69"/>
      <c r="F109" s="78" t="s">
        <v>19</v>
      </c>
      <c r="G109" s="79"/>
      <c r="H109" s="70"/>
      <c r="I109" s="114" t="s">
        <v>40</v>
      </c>
      <c r="J109" s="95"/>
      <c r="K109" s="89"/>
      <c r="L109" s="116" t="s">
        <v>41</v>
      </c>
      <c r="M109" s="97"/>
      <c r="N109" s="91"/>
      <c r="O109" s="28">
        <f t="shared" si="1"/>
        <v>0</v>
      </c>
      <c r="P109" s="50" t="e">
        <f>IF(Q109="SI",(O109*B109)/Estandares!K14/Estandares!H115,(O109*B109)/Estandares!K14)</f>
        <v>#DIV/0!</v>
      </c>
      <c r="Q109" s="52" t="str">
        <f>IF(Estandares!H115&gt;1,"SI","")</f>
        <v/>
      </c>
      <c r="R109" s="50" t="e">
        <f>(O109*B109)/Estandares!K14</f>
        <v>#DIV/0!</v>
      </c>
    </row>
    <row r="110" spans="1:18" ht="23.25" thickBot="1" x14ac:dyDescent="0.25">
      <c r="A110" s="48" t="str">
        <f>IF(Estandares!E105="x",Estandares!B105,"BORRAR FILA")</f>
        <v>BORRAR FILA</v>
      </c>
      <c r="B110" s="72" t="e">
        <f>Estandares!G105</f>
        <v>#DIV/0!</v>
      </c>
      <c r="C110" s="75" t="s">
        <v>18</v>
      </c>
      <c r="D110" s="93"/>
      <c r="E110" s="69"/>
      <c r="F110" s="78" t="s">
        <v>19</v>
      </c>
      <c r="G110" s="79"/>
      <c r="H110" s="70"/>
      <c r="I110" s="114" t="s">
        <v>40</v>
      </c>
      <c r="J110" s="95"/>
      <c r="K110" s="89"/>
      <c r="L110" s="116" t="s">
        <v>41</v>
      </c>
      <c r="M110" s="97"/>
      <c r="N110" s="91"/>
      <c r="O110" s="28">
        <f t="shared" si="1"/>
        <v>0</v>
      </c>
      <c r="P110" s="50" t="e">
        <f>IF(Q110="SI",(O110*B110)/Estandares!K14/Estandares!H116,(O110*B110)/Estandares!K14)</f>
        <v>#DIV/0!</v>
      </c>
      <c r="Q110" s="52" t="str">
        <f>IF(Estandares!H116&gt;1,"SI","")</f>
        <v/>
      </c>
      <c r="R110" s="50" t="e">
        <f>(O110*B110)/Estandares!K14</f>
        <v>#DIV/0!</v>
      </c>
    </row>
    <row r="111" spans="1:18" ht="23.25" thickBot="1" x14ac:dyDescent="0.25">
      <c r="A111" s="48" t="str">
        <f>IF(Estandares!E106="x",Estandares!B106,"BORRAR FILA")</f>
        <v>BORRAR FILA</v>
      </c>
      <c r="B111" s="72" t="e">
        <f>Estandares!G106</f>
        <v>#DIV/0!</v>
      </c>
      <c r="C111" s="75" t="s">
        <v>18</v>
      </c>
      <c r="D111" s="93"/>
      <c r="E111" s="69"/>
      <c r="F111" s="78" t="s">
        <v>19</v>
      </c>
      <c r="G111" s="79"/>
      <c r="H111" s="70"/>
      <c r="I111" s="114" t="s">
        <v>40</v>
      </c>
      <c r="J111" s="95"/>
      <c r="K111" s="89"/>
      <c r="L111" s="116" t="s">
        <v>41</v>
      </c>
      <c r="M111" s="97"/>
      <c r="N111" s="91"/>
      <c r="O111" s="28">
        <f t="shared" si="1"/>
        <v>0</v>
      </c>
      <c r="P111" s="50" t="e">
        <f>IF(Q111="SI",(O111*B111)/Estandares!K14/Estandares!H117,(O111*B111)/Estandares!K14)</f>
        <v>#DIV/0!</v>
      </c>
      <c r="Q111" s="52" t="str">
        <f>IF(Estandares!H117&gt;1,"SI","")</f>
        <v/>
      </c>
      <c r="R111" s="50" t="e">
        <f>(O111*B111)/Estandares!K14</f>
        <v>#DIV/0!</v>
      </c>
    </row>
    <row r="112" spans="1:18" ht="23.25" thickBot="1" x14ac:dyDescent="0.25">
      <c r="A112" s="48" t="str">
        <f>IF(Estandares!E107="x",Estandares!B107,"BORRAR FILA")</f>
        <v>BORRAR FILA</v>
      </c>
      <c r="B112" s="72" t="e">
        <f>Estandares!G107</f>
        <v>#DIV/0!</v>
      </c>
      <c r="C112" s="75" t="s">
        <v>18</v>
      </c>
      <c r="D112" s="93"/>
      <c r="E112" s="69"/>
      <c r="F112" s="78" t="s">
        <v>19</v>
      </c>
      <c r="G112" s="79"/>
      <c r="H112" s="70"/>
      <c r="I112" s="114" t="s">
        <v>40</v>
      </c>
      <c r="J112" s="95"/>
      <c r="K112" s="89"/>
      <c r="L112" s="116" t="s">
        <v>41</v>
      </c>
      <c r="M112" s="97"/>
      <c r="N112" s="91"/>
      <c r="O112" s="28">
        <f t="shared" si="1"/>
        <v>0</v>
      </c>
      <c r="P112" s="50" t="e">
        <f>IF(Q112="SI",(O112*B112)/Estandares!K14/Estandares!H118,(O112*B112)/Estandares!K14)</f>
        <v>#DIV/0!</v>
      </c>
      <c r="Q112" s="52" t="str">
        <f>IF(Estandares!H118&gt;1,"SI","")</f>
        <v/>
      </c>
      <c r="R112" s="50" t="e">
        <f>(O112*B112)/Estandares!K14</f>
        <v>#DIV/0!</v>
      </c>
    </row>
    <row r="113" spans="1:18" ht="23.25" thickBot="1" x14ac:dyDescent="0.25">
      <c r="A113" s="48" t="str">
        <f>IF(Estandares!E108="x",Estandares!B108,"BORRAR FILA")</f>
        <v>BORRAR FILA</v>
      </c>
      <c r="B113" s="72" t="e">
        <f>Estandares!G108</f>
        <v>#DIV/0!</v>
      </c>
      <c r="C113" s="75" t="s">
        <v>18</v>
      </c>
      <c r="D113" s="93"/>
      <c r="E113" s="69"/>
      <c r="F113" s="78" t="s">
        <v>19</v>
      </c>
      <c r="G113" s="79"/>
      <c r="H113" s="70"/>
      <c r="I113" s="114" t="s">
        <v>40</v>
      </c>
      <c r="J113" s="95"/>
      <c r="K113" s="89"/>
      <c r="L113" s="116" t="s">
        <v>41</v>
      </c>
      <c r="M113" s="97"/>
      <c r="N113" s="91"/>
      <c r="O113" s="28">
        <f t="shared" si="1"/>
        <v>0</v>
      </c>
      <c r="P113" s="50" t="e">
        <f>IF(Q113="SI",(O113*B113)/Estandares!K14/Estandares!H119,(O113*B113)/Estandares!K14)</f>
        <v>#DIV/0!</v>
      </c>
      <c r="Q113" s="52" t="str">
        <f>IF(Estandares!H119&gt;1,"SI","")</f>
        <v/>
      </c>
      <c r="R113" s="50" t="e">
        <f>(O113*B113)/Estandares!K14</f>
        <v>#DIV/0!</v>
      </c>
    </row>
    <row r="114" spans="1:18" ht="23.25" thickBot="1" x14ac:dyDescent="0.25">
      <c r="A114" s="48" t="str">
        <f>IF(Estandares!E109="x",Estandares!B109,"BORRAR FILA")</f>
        <v>BORRAR FILA</v>
      </c>
      <c r="B114" s="72" t="e">
        <f>Estandares!G109</f>
        <v>#DIV/0!</v>
      </c>
      <c r="C114" s="75" t="s">
        <v>18</v>
      </c>
      <c r="D114" s="93"/>
      <c r="E114" s="69"/>
      <c r="F114" s="78" t="s">
        <v>19</v>
      </c>
      <c r="G114" s="79"/>
      <c r="H114" s="70"/>
      <c r="I114" s="114" t="s">
        <v>40</v>
      </c>
      <c r="J114" s="95"/>
      <c r="K114" s="89"/>
      <c r="L114" s="116" t="s">
        <v>41</v>
      </c>
      <c r="M114" s="97"/>
      <c r="N114" s="91"/>
      <c r="O114" s="28">
        <f t="shared" si="1"/>
        <v>0</v>
      </c>
      <c r="P114" s="50" t="e">
        <f>IF(Q114="SI",(O114*B114)/Estandares!K14/Estandares!H120,(O114*B114)/Estandares!K14)</f>
        <v>#DIV/0!</v>
      </c>
      <c r="Q114" s="52" t="str">
        <f>IF(Estandares!H120&gt;1,"SI","")</f>
        <v/>
      </c>
      <c r="R114" s="50" t="e">
        <f>(O114*B114)/Estandares!K14</f>
        <v>#DIV/0!</v>
      </c>
    </row>
    <row r="115" spans="1:18" ht="23.25" thickBot="1" x14ac:dyDescent="0.25">
      <c r="A115" s="48" t="str">
        <f>IF(Estandares!E110="x",Estandares!B110,"BORRAR FILA")</f>
        <v>BORRAR FILA</v>
      </c>
      <c r="B115" s="72" t="e">
        <f>Estandares!G110</f>
        <v>#DIV/0!</v>
      </c>
      <c r="C115" s="75" t="s">
        <v>18</v>
      </c>
      <c r="D115" s="93"/>
      <c r="E115" s="69"/>
      <c r="F115" s="78" t="s">
        <v>19</v>
      </c>
      <c r="G115" s="79"/>
      <c r="H115" s="70"/>
      <c r="I115" s="114" t="s">
        <v>40</v>
      </c>
      <c r="J115" s="95"/>
      <c r="K115" s="89"/>
      <c r="L115" s="116" t="s">
        <v>41</v>
      </c>
      <c r="M115" s="97"/>
      <c r="N115" s="91"/>
      <c r="O115" s="28">
        <f t="shared" si="1"/>
        <v>0</v>
      </c>
      <c r="P115" s="50" t="e">
        <f>IF(Q115="SI",(O115*B115)/Estandares!K14/Estandares!H121,(O115*B115)/Estandares!K14)</f>
        <v>#DIV/0!</v>
      </c>
      <c r="Q115" s="52" t="str">
        <f>IF(Estandares!H121&gt;1,"SI","")</f>
        <v/>
      </c>
      <c r="R115" s="50" t="e">
        <f>(O115*B115)/Estandares!K14</f>
        <v>#DIV/0!</v>
      </c>
    </row>
    <row r="116" spans="1:18" ht="23.25" thickBot="1" x14ac:dyDescent="0.25">
      <c r="A116" s="48" t="str">
        <f>IF(Estandares!E111="x",Estandares!B111,"BORRAR FILA")</f>
        <v>BORRAR FILA</v>
      </c>
      <c r="B116" s="72" t="e">
        <f>Estandares!G111</f>
        <v>#DIV/0!</v>
      </c>
      <c r="C116" s="75" t="s">
        <v>18</v>
      </c>
      <c r="D116" s="93"/>
      <c r="E116" s="102"/>
      <c r="F116" s="101" t="s">
        <v>19</v>
      </c>
      <c r="G116" s="79"/>
      <c r="H116" s="70"/>
      <c r="I116" s="114" t="s">
        <v>40</v>
      </c>
      <c r="J116" s="95"/>
      <c r="K116" s="89"/>
      <c r="L116" s="117" t="s">
        <v>41</v>
      </c>
      <c r="M116" s="98"/>
      <c r="N116" s="92"/>
      <c r="O116" s="28">
        <f t="shared" si="1"/>
        <v>0</v>
      </c>
      <c r="P116" s="50" t="e">
        <f>IF(Q116="SI",(O116*B116)/Estandares!K14/Estandares!H122,(O116*B116)/Estandares!K14)</f>
        <v>#DIV/0!</v>
      </c>
      <c r="Q116" s="52" t="str">
        <f>IF(Estandares!H122&gt;1,"SI","")</f>
        <v/>
      </c>
      <c r="R116" s="50" t="e">
        <f>(O116*B116)/Estandares!K14</f>
        <v>#DIV/0!</v>
      </c>
    </row>
    <row r="117" spans="1:18" s="34" customFormat="1" ht="26.25" thickBot="1" x14ac:dyDescent="0.4">
      <c r="A117" s="33" t="s">
        <v>26</v>
      </c>
      <c r="B117" s="73" t="e">
        <f>SUM(B7:B116)</f>
        <v>#DIV/0!</v>
      </c>
      <c r="E117" s="100">
        <f>SUM(E7:E116)/C120</f>
        <v>0</v>
      </c>
      <c r="H117" s="35"/>
      <c r="I117" s="35"/>
      <c r="J117" s="35"/>
      <c r="K117" s="35"/>
      <c r="L117" s="35"/>
      <c r="M117" s="35"/>
      <c r="N117" s="35"/>
      <c r="O117" s="32">
        <f>SUM(O7:O116)/C120</f>
        <v>0</v>
      </c>
      <c r="P117" s="36" t="e">
        <f>SUM(P7:P116)</f>
        <v>#DIV/0!</v>
      </c>
      <c r="R117" s="36" t="e">
        <f>SUM(R7:R116)</f>
        <v>#DIV/0!</v>
      </c>
    </row>
    <row r="119" spans="1:18" x14ac:dyDescent="0.2">
      <c r="A119" s="83"/>
      <c r="B119" s="84"/>
      <c r="C119" s="85"/>
    </row>
    <row r="120" spans="1:18" x14ac:dyDescent="0.2">
      <c r="A120" s="83"/>
      <c r="B120" s="16" t="s">
        <v>25</v>
      </c>
      <c r="C120" s="16">
        <f>COUNTA(A7:A116)</f>
        <v>110</v>
      </c>
    </row>
    <row r="121" spans="1:18" x14ac:dyDescent="0.2">
      <c r="A121" s="83"/>
      <c r="B121" s="37" t="s">
        <v>27</v>
      </c>
      <c r="C121" s="16">
        <f>Estandares!K14</f>
        <v>5</v>
      </c>
    </row>
    <row r="122" spans="1:18" ht="15.75" thickBot="1" x14ac:dyDescent="0.25">
      <c r="A122" s="83"/>
      <c r="B122" s="84"/>
      <c r="C122" s="85"/>
    </row>
    <row r="123" spans="1:18" ht="20.25" thickBot="1" x14ac:dyDescent="0.25">
      <c r="A123" s="83"/>
      <c r="B123" s="84"/>
      <c r="C123" s="85"/>
      <c r="O123" s="81"/>
      <c r="P123" s="82" t="s">
        <v>54</v>
      </c>
    </row>
    <row r="124" spans="1:18" ht="33" thickBot="1" x14ac:dyDescent="0.45">
      <c r="A124" s="83"/>
      <c r="B124" s="84"/>
      <c r="C124" s="85"/>
      <c r="I124" s="99"/>
      <c r="J124" s="192" t="s">
        <v>34</v>
      </c>
      <c r="K124" s="193"/>
      <c r="L124" s="193"/>
      <c r="M124" s="193"/>
      <c r="N124" s="194"/>
      <c r="O124" s="80" t="e">
        <f>Estandares!S19</f>
        <v>#DIV/0!</v>
      </c>
      <c r="P124" s="109" t="e">
        <f>IF(C121=5,(O124*10)/5)</f>
        <v>#DIV/0!</v>
      </c>
    </row>
    <row r="125" spans="1:18" ht="15.75" thickBot="1" x14ac:dyDescent="0.25"/>
    <row r="126" spans="1:18" ht="15" customHeight="1" x14ac:dyDescent="0.2">
      <c r="I126" s="176" t="s">
        <v>56</v>
      </c>
      <c r="J126" s="178">
        <f>Estandares!J5</f>
        <v>0</v>
      </c>
      <c r="K126" s="178"/>
      <c r="L126" s="178"/>
      <c r="M126" s="178"/>
      <c r="N126" s="181">
        <f>Estandares!J7</f>
        <v>0</v>
      </c>
      <c r="O126" s="181"/>
      <c r="P126" s="201" t="str">
        <f>CONCATENATE(Estandares!J9,Estandares!L9)</f>
        <v/>
      </c>
    </row>
    <row r="127" spans="1:18" ht="15" customHeight="1" x14ac:dyDescent="0.2">
      <c r="I127" s="177"/>
      <c r="J127" s="179"/>
      <c r="K127" s="179"/>
      <c r="L127" s="179"/>
      <c r="M127" s="179"/>
      <c r="N127" s="182"/>
      <c r="O127" s="182"/>
      <c r="P127" s="202"/>
    </row>
    <row r="128" spans="1:18" ht="18.75" customHeight="1" thickBot="1" x14ac:dyDescent="0.3">
      <c r="I128" s="104" t="s">
        <v>57</v>
      </c>
      <c r="J128" s="180">
        <f>Estandares!J11</f>
        <v>0</v>
      </c>
      <c r="K128" s="180"/>
      <c r="L128" s="180"/>
      <c r="M128" s="180"/>
      <c r="N128" s="182"/>
      <c r="O128" s="182"/>
      <c r="P128" s="203"/>
    </row>
    <row r="129" spans="9:16" customFormat="1" ht="20.25" thickBot="1" x14ac:dyDescent="0.3">
      <c r="I129" s="105"/>
      <c r="J129" s="106"/>
      <c r="K129" s="106"/>
      <c r="L129" s="106"/>
      <c r="M129" s="106"/>
      <c r="N129" s="107"/>
      <c r="O129" s="108"/>
      <c r="P129" s="103" t="s">
        <v>54</v>
      </c>
    </row>
    <row r="130" spans="9:16" customFormat="1" ht="32.25" customHeight="1" x14ac:dyDescent="0.2">
      <c r="I130" s="183" t="s">
        <v>61</v>
      </c>
      <c r="J130" s="184"/>
      <c r="K130" s="184"/>
      <c r="L130" s="184"/>
      <c r="M130" s="184"/>
      <c r="N130" s="185"/>
      <c r="O130" s="125" t="e">
        <f>(R117*C121)/B117</f>
        <v>#DIV/0!</v>
      </c>
      <c r="P130" s="126" t="e">
        <f>IF(C121=5,(O130*10)/5)</f>
        <v>#DIV/0!</v>
      </c>
    </row>
    <row r="131" spans="9:16" customFormat="1" ht="15.75" customHeight="1" thickBot="1" x14ac:dyDescent="0.25">
      <c r="I131" s="127"/>
      <c r="J131" s="128"/>
      <c r="K131" s="128"/>
      <c r="L131" s="128"/>
      <c r="M131" s="128"/>
      <c r="N131" s="129"/>
      <c r="O131" s="130"/>
      <c r="P131" s="131"/>
    </row>
    <row r="132" spans="9:16" customFormat="1" x14ac:dyDescent="0.2">
      <c r="I132" s="174"/>
      <c r="J132" s="21"/>
      <c r="K132" s="21"/>
      <c r="L132" s="21"/>
      <c r="M132" s="21"/>
      <c r="N132" s="21"/>
      <c r="P132" s="15"/>
    </row>
    <row r="133" spans="9:16" customFormat="1" x14ac:dyDescent="0.2">
      <c r="I133" s="175"/>
      <c r="J133" s="21"/>
      <c r="K133" s="21"/>
      <c r="L133" s="21"/>
      <c r="M133" s="21"/>
      <c r="N133" s="21"/>
      <c r="P133" s="15"/>
    </row>
  </sheetData>
  <sheetProtection selectLockedCells="1"/>
  <mergeCells count="13">
    <mergeCell ref="C3:N3"/>
    <mergeCell ref="I5:K5"/>
    <mergeCell ref="L5:N5"/>
    <mergeCell ref="I132:I133"/>
    <mergeCell ref="P126:P128"/>
    <mergeCell ref="J128:M128"/>
    <mergeCell ref="J124:N124"/>
    <mergeCell ref="I126:I127"/>
    <mergeCell ref="J126:M127"/>
    <mergeCell ref="N126:O128"/>
    <mergeCell ref="C5:E5"/>
    <mergeCell ref="F5:H5"/>
    <mergeCell ref="I130:N130"/>
  </mergeCells>
  <dataValidations count="3">
    <dataValidation allowBlank="1" showInputMessage="1" promptTitle="Coeficiente" prompt="Introduzca el coeficiente de forma ordenada. Asegurese previamente de que ha eliminado las filas de estándares que le sobran. Según vaya introduciendo coeficientes se irá recalculando el resto para que la suma total sea 10." sqref="B121:B1048576 B3:B119"/>
    <dataValidation allowBlank="1" showInputMessage="1" promptTitle="Calificación" prompt="Esta celda se calcula de forma automática para obtener la calificación final. No la modifique." sqref="O4:O5 O7:O116"/>
    <dataValidation allowBlank="1" showInputMessage="1" promptTitle="Registros" prompt="Introduzca la evaluación de este estándar." sqref="D4:N4 C3:C4 C6:N11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eliminarfilavacia">
                <anchor moveWithCells="1" sizeWithCells="1">
                  <from>
                    <xdr:col>0</xdr:col>
                    <xdr:colOff>800100</xdr:colOff>
                    <xdr:row>2</xdr:row>
                    <xdr:rowOff>190500</xdr:rowOff>
                  </from>
                  <to>
                    <xdr:col>1</xdr:col>
                    <xdr:colOff>523875</xdr:colOff>
                    <xdr:row>3</xdr:row>
                    <xdr:rowOff>38100</xdr:rowOff>
                  </to>
                </anchor>
              </controlPr>
            </control>
          </mc:Choice>
        </mc:AlternateContent>
        <mc:AlternateContent xmlns:mc="http://schemas.openxmlformats.org/markup-compatibility/2006">
          <mc:Choice Requires="x14">
            <control shapeId="4098" r:id="rId4" name="Button 2">
              <controlPr defaultSize="0" print="0" autoFill="0" autoPict="0" macro="[0]!eliminarfilavacia">
                <anchor moveWithCells="1" sizeWithCells="1">
                  <from>
                    <xdr:col>0</xdr:col>
                    <xdr:colOff>790575</xdr:colOff>
                    <xdr:row>2</xdr:row>
                    <xdr:rowOff>47625</xdr:rowOff>
                  </from>
                  <to>
                    <xdr:col>1</xdr:col>
                    <xdr:colOff>514350</xdr:colOff>
                    <xdr:row>3</xdr:row>
                    <xdr:rowOff>85725</xdr:rowOff>
                  </to>
                </anchor>
              </controlPr>
            </control>
          </mc:Choice>
        </mc:AlternateContent>
        <mc:AlternateContent xmlns:mc="http://schemas.openxmlformats.org/markup-compatibility/2006">
          <mc:Choice Requires="x14">
            <control shapeId="4099" r:id="rId5" name="Button 3">
              <controlPr defaultSize="0" print="0" autoFill="0" autoPict="0" macro="[0]!eliminarfilavacia">
                <anchor moveWithCells="1" sizeWithCells="1">
                  <from>
                    <xdr:col>0</xdr:col>
                    <xdr:colOff>790575</xdr:colOff>
                    <xdr:row>2</xdr:row>
                    <xdr:rowOff>47625</xdr:rowOff>
                  </from>
                  <to>
                    <xdr:col>1</xdr:col>
                    <xdr:colOff>514350</xdr:colOff>
                    <xdr:row>3</xdr:row>
                    <xdr:rowOff>85725</xdr:rowOff>
                  </to>
                </anchor>
              </controlPr>
            </control>
          </mc:Choice>
        </mc:AlternateContent>
        <mc:AlternateContent xmlns:mc="http://schemas.openxmlformats.org/markup-compatibility/2006">
          <mc:Choice Requires="x14">
            <control shapeId="4100" r:id="rId6" name="Button 4">
              <controlPr defaultSize="0" print="0" autoFill="0" autoPict="0" macro="[0]!eliminarfilavacia">
                <anchor moveWithCells="1" sizeWithCells="1">
                  <from>
                    <xdr:col>0</xdr:col>
                    <xdr:colOff>790575</xdr:colOff>
                    <xdr:row>2</xdr:row>
                    <xdr:rowOff>47625</xdr:rowOff>
                  </from>
                  <to>
                    <xdr:col>1</xdr:col>
                    <xdr:colOff>514350</xdr:colOff>
                    <xdr:row>3</xdr:row>
                    <xdr:rowOff>85725</xdr:rowOff>
                  </to>
                </anchor>
              </controlPr>
            </control>
          </mc:Choice>
        </mc:AlternateContent>
        <mc:AlternateContent xmlns:mc="http://schemas.openxmlformats.org/markup-compatibility/2006">
          <mc:Choice Requires="x14">
            <control shapeId="4101" r:id="rId7" name="Button 5">
              <controlPr defaultSize="0" print="0" autoFill="0" autoPict="0" macro="[0]!eliminarfilavacia">
                <anchor moveWithCells="1" sizeWithCells="1">
                  <from>
                    <xdr:col>0</xdr:col>
                    <xdr:colOff>790575</xdr:colOff>
                    <xdr:row>2</xdr:row>
                    <xdr:rowOff>47625</xdr:rowOff>
                  </from>
                  <to>
                    <xdr:col>1</xdr:col>
                    <xdr:colOff>514350</xdr:colOff>
                    <xdr:row>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15"/>
  <sheetViews>
    <sheetView zoomScale="80" zoomScaleNormal="80" workbookViewId="0">
      <selection activeCell="I14" sqref="I14:I15"/>
    </sheetView>
  </sheetViews>
  <sheetFormatPr baseColWidth="10" defaultRowHeight="15" x14ac:dyDescent="0.2"/>
  <cols>
    <col min="2" max="2" width="13.59765625" customWidth="1"/>
    <col min="8" max="9" width="12.3984375" bestFit="1" customWidth="1"/>
  </cols>
  <sheetData>
    <row r="3" spans="2:9" ht="15.75" thickBot="1" x14ac:dyDescent="0.25"/>
    <row r="4" spans="2:9" ht="15" customHeight="1" x14ac:dyDescent="0.2">
      <c r="B4" s="176" t="s">
        <v>56</v>
      </c>
      <c r="C4" s="178">
        <f>Estandares!J5</f>
        <v>0</v>
      </c>
      <c r="D4" s="178"/>
      <c r="E4" s="178"/>
      <c r="F4" s="178"/>
      <c r="G4" s="181">
        <f>Estandares!J7</f>
        <v>0</v>
      </c>
      <c r="H4" s="181"/>
      <c r="I4" s="201" t="str">
        <f>CONCATENATE(Estandares!J9,Estandares!L9)</f>
        <v/>
      </c>
    </row>
    <row r="5" spans="2:9" ht="15" customHeight="1" x14ac:dyDescent="0.2">
      <c r="B5" s="177"/>
      <c r="C5" s="179"/>
      <c r="D5" s="179"/>
      <c r="E5" s="179"/>
      <c r="F5" s="179"/>
      <c r="G5" s="182"/>
      <c r="H5" s="182"/>
      <c r="I5" s="202"/>
    </row>
    <row r="6" spans="2:9" ht="18.75" customHeight="1" thickBot="1" x14ac:dyDescent="0.3">
      <c r="B6" s="104" t="s">
        <v>57</v>
      </c>
      <c r="C6" s="180">
        <f>Estandares!J11</f>
        <v>0</v>
      </c>
      <c r="D6" s="180"/>
      <c r="E6" s="180"/>
      <c r="F6" s="180"/>
      <c r="G6" s="182"/>
      <c r="H6" s="182"/>
      <c r="I6" s="203"/>
    </row>
    <row r="7" spans="2:9" ht="20.25" thickBot="1" x14ac:dyDescent="0.3">
      <c r="B7" s="105"/>
      <c r="C7" s="106"/>
      <c r="D7" s="106"/>
      <c r="E7" s="106"/>
      <c r="F7" s="106"/>
      <c r="G7" s="107"/>
      <c r="H7" s="108"/>
      <c r="I7" s="110" t="s">
        <v>54</v>
      </c>
    </row>
    <row r="8" spans="2:9" x14ac:dyDescent="0.2">
      <c r="B8" s="214" t="s">
        <v>35</v>
      </c>
      <c r="C8" s="215"/>
      <c r="D8" s="215"/>
      <c r="E8" s="215"/>
      <c r="F8" s="215"/>
      <c r="G8" s="216"/>
      <c r="H8" s="220" t="e">
        <f>'1ºEVALUACION'!O130</f>
        <v>#DIV/0!</v>
      </c>
      <c r="I8" s="222" t="e">
        <f>'1ºEVALUACION'!P130</f>
        <v>#DIV/0!</v>
      </c>
    </row>
    <row r="9" spans="2:9" ht="15.75" thickBot="1" x14ac:dyDescent="0.25">
      <c r="B9" s="217"/>
      <c r="C9" s="218"/>
      <c r="D9" s="218"/>
      <c r="E9" s="218"/>
      <c r="F9" s="218"/>
      <c r="G9" s="219"/>
      <c r="H9" s="221"/>
      <c r="I9" s="223"/>
    </row>
    <row r="10" spans="2:9" x14ac:dyDescent="0.2">
      <c r="B10" s="214" t="s">
        <v>60</v>
      </c>
      <c r="C10" s="215"/>
      <c r="D10" s="215"/>
      <c r="E10" s="215"/>
      <c r="F10" s="215"/>
      <c r="G10" s="216"/>
      <c r="H10" s="220" t="e">
        <f>'2ºEVALUACION'!O130</f>
        <v>#DIV/0!</v>
      </c>
      <c r="I10" s="222" t="e">
        <f>'2ºEVALUACION'!P130</f>
        <v>#DIV/0!</v>
      </c>
    </row>
    <row r="11" spans="2:9" ht="15.75" thickBot="1" x14ac:dyDescent="0.25">
      <c r="B11" s="217"/>
      <c r="C11" s="218"/>
      <c r="D11" s="218"/>
      <c r="E11" s="218"/>
      <c r="F11" s="218"/>
      <c r="G11" s="219"/>
      <c r="H11" s="221"/>
      <c r="I11" s="223"/>
    </row>
    <row r="12" spans="2:9" x14ac:dyDescent="0.2">
      <c r="B12" s="214" t="s">
        <v>61</v>
      </c>
      <c r="C12" s="215"/>
      <c r="D12" s="215"/>
      <c r="E12" s="215"/>
      <c r="F12" s="215"/>
      <c r="G12" s="216"/>
      <c r="H12" s="220" t="e">
        <f>'3ºEVALUACION'!O130</f>
        <v>#DIV/0!</v>
      </c>
      <c r="I12" s="222" t="e">
        <f>'3ºEVALUACION'!P130</f>
        <v>#DIV/0!</v>
      </c>
    </row>
    <row r="13" spans="2:9" ht="15.75" thickBot="1" x14ac:dyDescent="0.25">
      <c r="B13" s="217"/>
      <c r="C13" s="218"/>
      <c r="D13" s="218"/>
      <c r="E13" s="218"/>
      <c r="F13" s="218"/>
      <c r="G13" s="219"/>
      <c r="H13" s="221"/>
      <c r="I13" s="223"/>
    </row>
    <row r="14" spans="2:9" x14ac:dyDescent="0.2">
      <c r="D14" s="204" t="s">
        <v>33</v>
      </c>
      <c r="E14" s="205"/>
      <c r="F14" s="205"/>
      <c r="G14" s="206"/>
      <c r="H14" s="210" t="e">
        <f>'3ºEVALUACION'!O124</f>
        <v>#DIV/0!</v>
      </c>
      <c r="I14" s="212" t="e">
        <f>'3ºEVALUACION'!P124</f>
        <v>#DIV/0!</v>
      </c>
    </row>
    <row r="15" spans="2:9" ht="15.75" thickBot="1" x14ac:dyDescent="0.25">
      <c r="D15" s="207"/>
      <c r="E15" s="208"/>
      <c r="F15" s="208"/>
      <c r="G15" s="209"/>
      <c r="H15" s="211"/>
      <c r="I15" s="213"/>
    </row>
  </sheetData>
  <sheetProtection selectLockedCells="1" selectUnlockedCells="1"/>
  <mergeCells count="17">
    <mergeCell ref="B4:B5"/>
    <mergeCell ref="B8:G9"/>
    <mergeCell ref="H8:H9"/>
    <mergeCell ref="I8:I9"/>
    <mergeCell ref="C4:F5"/>
    <mergeCell ref="G4:H6"/>
    <mergeCell ref="I4:I6"/>
    <mergeCell ref="C6:F6"/>
    <mergeCell ref="D14:G15"/>
    <mergeCell ref="H14:H15"/>
    <mergeCell ref="I14:I15"/>
    <mergeCell ref="B10:G11"/>
    <mergeCell ref="H10:H11"/>
    <mergeCell ref="I10:I11"/>
    <mergeCell ref="B12:G13"/>
    <mergeCell ref="H12:H13"/>
    <mergeCell ref="I12:I1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Estandares</vt:lpstr>
      <vt:lpstr>1ºEVALUACION</vt:lpstr>
      <vt:lpstr>2ºEVALUACION</vt:lpstr>
      <vt:lpstr>3ºEVALUACION</vt:lpstr>
      <vt:lpstr>RESUMEN</vt:lpstr>
    </vt:vector>
  </TitlesOfParts>
  <Company>Sinbeergüenzas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 Garcia Fenoll</dc:creator>
  <cp:lastModifiedBy>Manuel</cp:lastModifiedBy>
  <cp:lastPrinted>2017-05-17T11:12:59Z</cp:lastPrinted>
  <dcterms:created xsi:type="dcterms:W3CDTF">2016-11-28T09:58:31Z</dcterms:created>
  <dcterms:modified xsi:type="dcterms:W3CDTF">2017-10-23T15:32:27Z</dcterms:modified>
</cp:coreProperties>
</file>